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3435" windowWidth="14940" windowHeight="8550" tabRatio="721" activeTab="4"/>
  </bookViews>
  <sheets>
    <sheet name="参加費収入" sheetId="1" r:id="rId1"/>
    <sheet name="１７年収入" sheetId="2" r:id="rId2"/>
    <sheet name="１８年収入" sheetId="3" r:id="rId3"/>
    <sheet name="１９年収入" sheetId="4" r:id="rId4"/>
    <sheet name="２０年収入" sheetId="5" r:id="rId5"/>
  </sheets>
  <definedNames/>
  <calcPr fullCalcOnLoad="1"/>
</workbook>
</file>

<file path=xl/sharedStrings.xml><?xml version="1.0" encoding="utf-8"?>
<sst xmlns="http://schemas.openxmlformats.org/spreadsheetml/2006/main" count="333" uniqueCount="137">
  <si>
    <t>遊び場入場者からの収入</t>
  </si>
  <si>
    <t>家族パスポート</t>
  </si>
  <si>
    <t>１回入場券</t>
  </si>
  <si>
    <t>子ども</t>
  </si>
  <si>
    <t>大人</t>
  </si>
  <si>
    <t>団体利用（幼稚園・保育所）</t>
  </si>
  <si>
    <t>子ども</t>
  </si>
  <si>
    <t>貸室利用者からの収入</t>
  </si>
  <si>
    <t>託児室利用者からの収入</t>
  </si>
  <si>
    <t>単位　　　（円／日）</t>
  </si>
  <si>
    <t>年間見込み数（単位）</t>
  </si>
  <si>
    <t>割引率（％）</t>
  </si>
  <si>
    <t>収入見込み数（円）</t>
  </si>
  <si>
    <t>収入</t>
  </si>
  <si>
    <t>区分</t>
  </si>
  <si>
    <t>ホール</t>
  </si>
  <si>
    <t>多目的教室・クッキングスタジオ</t>
  </si>
  <si>
    <t>平日</t>
  </si>
  <si>
    <t>土日祝日</t>
  </si>
  <si>
    <t>実際は、1時間800円の保育に、同等の集客がみこめるとは考えにくい。</t>
  </si>
  <si>
    <t>※託児利用の参考資料は、一日預けて2000円の一時保育の実績であるので</t>
  </si>
  <si>
    <t>平日の一日平均利用を10人、土日祝日を5人とみた。</t>
  </si>
  <si>
    <t>また、参考資料は託児単価を6400円（一人8時間）で計算しているが、平均3時間</t>
  </si>
  <si>
    <t>程度預けると仮定して、算出した。</t>
  </si>
  <si>
    <t>年間収入見込み額</t>
  </si>
  <si>
    <t>Ｈ17年度収入見込み額</t>
  </si>
  <si>
    <t>子育てスキル講座</t>
  </si>
  <si>
    <t>子育ち・親育ちＮＰＯサポート事業</t>
  </si>
  <si>
    <t>利用者→サポーターステップアップ事業</t>
  </si>
  <si>
    <t>学生サポーター養成事業</t>
  </si>
  <si>
    <t>サポーターグループ支援事業</t>
  </si>
  <si>
    <t>事業名</t>
  </si>
  <si>
    <t>親育ち知識･情報講座</t>
  </si>
  <si>
    <t>大人サポーターパスポート</t>
  </si>
  <si>
    <t>総計</t>
  </si>
  <si>
    <t>1回の参加者</t>
  </si>
  <si>
    <t>１．親、養育者の育ちを支えるモデル実践研究とノウハウの形成、プログラム化</t>
  </si>
  <si>
    <t>有料講座は18回</t>
  </si>
  <si>
    <t>「わたし」のための講座</t>
  </si>
  <si>
    <t>有料講座は18回</t>
  </si>
  <si>
    <t>プログラム構成事業</t>
  </si>
  <si>
    <t>講座託児事業</t>
  </si>
  <si>
    <t>２．乳幼児の育ちを支えるモデル実践研究とノウハウの形成、プログラム化</t>
  </si>
  <si>
    <t>八育のための遊び事業</t>
  </si>
  <si>
    <t>小企画</t>
  </si>
  <si>
    <t>大企画</t>
  </si>
  <si>
    <t>特別ｲﾍﾞﾝﾄ</t>
  </si>
  <si>
    <t>講座託児事業</t>
  </si>
  <si>
    <t>３．子ども・子育てに関する情報の集積と発信</t>
  </si>
  <si>
    <t>プラザニュースの発行</t>
  </si>
  <si>
    <t>ＨＰ事業</t>
  </si>
  <si>
    <t>アンテナ会員事業</t>
  </si>
  <si>
    <t>情報サポーター事業</t>
  </si>
  <si>
    <t>メールニュース</t>
  </si>
  <si>
    <t>年次報告の作成。</t>
  </si>
  <si>
    <t>４．子育て支援者の実践的養成と第三層への供給</t>
  </si>
  <si>
    <t>地域に現場をもつサポーターのＯＪＴ事業</t>
  </si>
  <si>
    <t>子育てサポーター養成講座</t>
  </si>
  <si>
    <t>各種講座プログラム開発</t>
  </si>
  <si>
    <t>５．子ども・子育てに関する市民活動の活性化支援</t>
  </si>
  <si>
    <t>子育ち・親育ちフェスタ</t>
  </si>
  <si>
    <t>市民活動託児支援事業</t>
  </si>
  <si>
    <t>６．区と協働して第二層レベルの支援施策の充実・格差是正事業</t>
  </si>
  <si>
    <t>７区協働ワークショップ</t>
  </si>
  <si>
    <t>各区子育て支援システム研究事業</t>
  </si>
  <si>
    <t>７．市民センターと協働して第三層レベルの支援背策の充実・格差是正事業</t>
  </si>
  <si>
    <t>サポーター派遣事業</t>
  </si>
  <si>
    <t>市民センターアウトリーチ事業</t>
  </si>
  <si>
    <t>８．企業内教育へのプログラム提供</t>
  </si>
  <si>
    <t>企業研修受け入れ事業</t>
  </si>
  <si>
    <t>企業研修アウトリーチ事業</t>
  </si>
  <si>
    <t>ファミリーフレンドリー育成事業</t>
  </si>
  <si>
    <t>９．子ども相談センターはじめ市内の子ども・子育て関係施設との緊密な連携</t>
  </si>
  <si>
    <t>交流・連携事業</t>
  </si>
  <si>
    <t>１０．芸術、学習、観光など市内施設との多様な連携</t>
  </si>
  <si>
    <t>協働事業の開催</t>
  </si>
  <si>
    <t>有料講座は24回</t>
  </si>
  <si>
    <t>該当講座数は80回</t>
  </si>
  <si>
    <t>無料</t>
  </si>
  <si>
    <t>有料企画</t>
  </si>
  <si>
    <t>該当企画数は30回</t>
  </si>
  <si>
    <t>講座回数or対象者のべ人数</t>
  </si>
  <si>
    <t>2回の講座を12ｾｯﾄ</t>
  </si>
  <si>
    <t>4回の講座を３ｾｯﾄ</t>
  </si>
  <si>
    <t>3回の講座を３ｾｯﾄ</t>
  </si>
  <si>
    <t>有料対象数</t>
  </si>
  <si>
    <t>4回分の講座</t>
  </si>
  <si>
    <t>参加費見込み</t>
  </si>
  <si>
    <t>2回</t>
  </si>
  <si>
    <t>10人</t>
  </si>
  <si>
    <t>5回</t>
  </si>
  <si>
    <t>50人</t>
  </si>
  <si>
    <t>１～１０の総計</t>
  </si>
  <si>
    <t>１．入場料</t>
  </si>
  <si>
    <t>年間参加費収入</t>
  </si>
  <si>
    <t>ギャラリーショップ</t>
  </si>
  <si>
    <t>減免率</t>
  </si>
  <si>
    <t>単価／月</t>
  </si>
  <si>
    <t>月数</t>
  </si>
  <si>
    <t>３．貸室料</t>
  </si>
  <si>
    <t>２．参加費収入</t>
  </si>
  <si>
    <t>有料講座回数</t>
  </si>
  <si>
    <t>単価</t>
  </si>
  <si>
    <t>4.テナント料</t>
  </si>
  <si>
    <t>カフェテリアワゴン</t>
  </si>
  <si>
    <t>テナント料</t>
  </si>
  <si>
    <t>日/週</t>
  </si>
  <si>
    <t>週/年</t>
  </si>
  <si>
    <t>フリーマーケット</t>
  </si>
  <si>
    <t>出店数</t>
  </si>
  <si>
    <t>回数/年</t>
  </si>
  <si>
    <t>年間</t>
  </si>
  <si>
    <t>17年度見込み</t>
  </si>
  <si>
    <t>5.出版事業</t>
  </si>
  <si>
    <t>報告書</t>
  </si>
  <si>
    <t>有料ブックレット</t>
  </si>
  <si>
    <t>書籍出版</t>
  </si>
  <si>
    <t>6.講師派遣</t>
  </si>
  <si>
    <t>出張講師料</t>
  </si>
  <si>
    <t>平均単価</t>
  </si>
  <si>
    <t>冊数</t>
  </si>
  <si>
    <t>金額</t>
  </si>
  <si>
    <t>販売数</t>
  </si>
  <si>
    <t>【１７年度収入】</t>
  </si>
  <si>
    <t>【１８年度収入】</t>
  </si>
  <si>
    <t>【１９年収入】</t>
  </si>
  <si>
    <t>【２０年収入】</t>
  </si>
  <si>
    <t>貸室小計</t>
  </si>
  <si>
    <t>一時預かり小計</t>
  </si>
  <si>
    <t>テナント収入小計</t>
  </si>
  <si>
    <t>自主事業小計</t>
  </si>
  <si>
    <t>17年度見込み</t>
  </si>
  <si>
    <t>資料-N11</t>
  </si>
  <si>
    <t>資料-N12</t>
  </si>
  <si>
    <t>資料-N13</t>
  </si>
  <si>
    <t>資料-N14</t>
  </si>
  <si>
    <t>資料-N15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</si>
</sst>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);\(0\)"/>
    <numFmt numFmtId="179" formatCode="0_ "/>
    <numFmt numFmtId="180" formatCode="&quot;\&quot;#,##0_);[Red]\(&quot;\&quot;#,##0\)"/>
    <numFmt numFmtId="181" formatCode="#,##0.0_ ;[Red]\-#,##0.0\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vertical="center" wrapText="1"/>
    </xf>
    <xf numFmtId="38" fontId="3" fillId="0" borderId="0" xfId="0" applyNumberFormat="1" applyFont="1" applyAlignment="1">
      <alignment/>
    </xf>
    <xf numFmtId="0" fontId="3" fillId="0" borderId="1" xfId="0" applyFont="1" applyBorder="1" applyAlignment="1">
      <alignment vertical="center" wrapText="1"/>
    </xf>
    <xf numFmtId="38" fontId="3" fillId="0" borderId="2" xfId="16" applyFont="1" applyBorder="1" applyAlignment="1">
      <alignment horizontal="center"/>
    </xf>
    <xf numFmtId="38" fontId="3" fillId="0" borderId="3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176" fontId="3" fillId="0" borderId="6" xfId="16" applyNumberFormat="1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/>
    </xf>
    <xf numFmtId="176" fontId="3" fillId="0" borderId="9" xfId="16" applyNumberFormat="1" applyFont="1" applyBorder="1" applyAlignment="1">
      <alignment/>
    </xf>
    <xf numFmtId="178" fontId="5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16" applyFont="1" applyBorder="1" applyAlignment="1">
      <alignment/>
    </xf>
    <xf numFmtId="0" fontId="6" fillId="0" borderId="0" xfId="0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vertical="center" wrapText="1"/>
    </xf>
    <xf numFmtId="38" fontId="3" fillId="0" borderId="0" xfId="16" applyFont="1" applyAlignment="1">
      <alignment horizontal="center" vertical="center"/>
    </xf>
    <xf numFmtId="38" fontId="3" fillId="0" borderId="0" xfId="16" applyFont="1" applyBorder="1" applyAlignment="1">
      <alignment horizontal="center" vertical="center" wrapText="1"/>
    </xf>
    <xf numFmtId="38" fontId="3" fillId="0" borderId="0" xfId="16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3" xfId="16" applyFont="1" applyBorder="1" applyAlignment="1">
      <alignment vertical="center" wrapText="1"/>
    </xf>
    <xf numFmtId="38" fontId="3" fillId="0" borderId="3" xfId="16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6" xfId="16" applyFont="1" applyBorder="1" applyAlignment="1">
      <alignment vertical="center" wrapText="1"/>
    </xf>
    <xf numFmtId="38" fontId="3" fillId="0" borderId="6" xfId="16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9" xfId="16" applyFont="1" applyBorder="1" applyAlignment="1">
      <alignment vertical="center" wrapText="1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178" fontId="5" fillId="0" borderId="8" xfId="0" applyNumberFormat="1" applyFont="1" applyBorder="1" applyAlignment="1">
      <alignment vertical="center"/>
    </xf>
    <xf numFmtId="38" fontId="3" fillId="0" borderId="9" xfId="16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8" fontId="3" fillId="0" borderId="0" xfId="0" applyNumberFormat="1" applyFont="1" applyBorder="1" applyAlignment="1">
      <alignment vertical="center"/>
    </xf>
    <xf numFmtId="38" fontId="3" fillId="0" borderId="0" xfId="16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8" fontId="5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3" xfId="16" applyFont="1" applyBorder="1" applyAlignment="1">
      <alignment vertical="center" wrapText="1"/>
    </xf>
    <xf numFmtId="38" fontId="3" fillId="0" borderId="13" xfId="16" applyFont="1" applyBorder="1" applyAlignment="1">
      <alignment vertical="center"/>
    </xf>
    <xf numFmtId="38" fontId="3" fillId="0" borderId="13" xfId="16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14" xfId="16" applyFont="1" applyBorder="1" applyAlignment="1">
      <alignment vertical="center" wrapText="1"/>
    </xf>
    <xf numFmtId="38" fontId="3" fillId="0" borderId="4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3" fillId="0" borderId="15" xfId="16" applyFont="1" applyBorder="1" applyAlignment="1">
      <alignment vertical="center"/>
    </xf>
    <xf numFmtId="38" fontId="3" fillId="0" borderId="0" xfId="16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19" xfId="16" applyFont="1" applyBorder="1" applyAlignment="1">
      <alignment/>
    </xf>
    <xf numFmtId="0" fontId="3" fillId="0" borderId="20" xfId="0" applyFont="1" applyBorder="1" applyAlignment="1">
      <alignment/>
    </xf>
    <xf numFmtId="0" fontId="8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3" fillId="0" borderId="24" xfId="16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/>
    </xf>
    <xf numFmtId="38" fontId="3" fillId="0" borderId="26" xfId="16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8" fontId="3" fillId="0" borderId="28" xfId="16" applyFont="1" applyBorder="1" applyAlignment="1">
      <alignment/>
    </xf>
    <xf numFmtId="38" fontId="3" fillId="0" borderId="29" xfId="16" applyFont="1" applyBorder="1" applyAlignment="1">
      <alignment/>
    </xf>
    <xf numFmtId="0" fontId="3" fillId="0" borderId="30" xfId="0" applyFont="1" applyBorder="1" applyAlignment="1">
      <alignment/>
    </xf>
    <xf numFmtId="38" fontId="3" fillId="0" borderId="27" xfId="16" applyFont="1" applyBorder="1" applyAlignment="1">
      <alignment/>
    </xf>
    <xf numFmtId="0" fontId="3" fillId="0" borderId="31" xfId="0" applyFont="1" applyBorder="1" applyAlignment="1">
      <alignment/>
    </xf>
    <xf numFmtId="38" fontId="3" fillId="0" borderId="21" xfId="16" applyFont="1" applyBorder="1" applyAlignment="1">
      <alignment/>
    </xf>
    <xf numFmtId="38" fontId="3" fillId="0" borderId="32" xfId="16" applyFont="1" applyFill="1" applyBorder="1" applyAlignment="1">
      <alignment/>
    </xf>
    <xf numFmtId="38" fontId="3" fillId="0" borderId="19" xfId="16" applyFont="1" applyFill="1" applyBorder="1" applyAlignment="1">
      <alignment/>
    </xf>
    <xf numFmtId="181" fontId="3" fillId="0" borderId="19" xfId="16" applyNumberFormat="1" applyFont="1" applyFill="1" applyBorder="1" applyAlignment="1">
      <alignment/>
    </xf>
    <xf numFmtId="38" fontId="3" fillId="0" borderId="0" xfId="16" applyFont="1" applyFill="1" applyBorder="1" applyAlignment="1">
      <alignment/>
    </xf>
    <xf numFmtId="181" fontId="3" fillId="0" borderId="0" xfId="16" applyNumberFormat="1" applyFont="1" applyFill="1" applyBorder="1" applyAlignment="1">
      <alignment/>
    </xf>
    <xf numFmtId="0" fontId="0" fillId="0" borderId="0" xfId="0" applyBorder="1" applyAlignment="1">
      <alignment/>
    </xf>
    <xf numFmtId="38" fontId="3" fillId="0" borderId="33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34" xfId="16" applyFont="1" applyBorder="1" applyAlignment="1">
      <alignment vertical="center"/>
    </xf>
    <xf numFmtId="38" fontId="3" fillId="0" borderId="33" xfId="16" applyFont="1" applyFill="1" applyBorder="1" applyAlignment="1">
      <alignment vertical="center"/>
    </xf>
    <xf numFmtId="38" fontId="3" fillId="0" borderId="33" xfId="16" applyFont="1" applyFill="1" applyBorder="1" applyAlignment="1">
      <alignment vertical="center" wrapText="1"/>
    </xf>
    <xf numFmtId="38" fontId="3" fillId="0" borderId="34" xfId="16" applyFont="1" applyFill="1" applyBorder="1" applyAlignment="1">
      <alignment vertical="center"/>
    </xf>
    <xf numFmtId="38" fontId="3" fillId="0" borderId="34" xfId="16" applyFont="1" applyBorder="1" applyAlignment="1">
      <alignment/>
    </xf>
    <xf numFmtId="38" fontId="3" fillId="0" borderId="33" xfId="0" applyNumberFormat="1" applyFont="1" applyFill="1" applyBorder="1" applyAlignment="1">
      <alignment/>
    </xf>
    <xf numFmtId="181" fontId="3" fillId="0" borderId="22" xfId="16" applyNumberFormat="1" applyFont="1" applyBorder="1" applyAlignment="1">
      <alignment/>
    </xf>
    <xf numFmtId="38" fontId="3" fillId="0" borderId="33" xfId="16" applyFont="1" applyFill="1" applyBorder="1" applyAlignment="1">
      <alignment/>
    </xf>
    <xf numFmtId="38" fontId="3" fillId="0" borderId="35" xfId="16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38" fontId="3" fillId="0" borderId="39" xfId="0" applyNumberFormat="1" applyFont="1" applyFill="1" applyBorder="1" applyAlignment="1">
      <alignment/>
    </xf>
    <xf numFmtId="38" fontId="3" fillId="0" borderId="40" xfId="0" applyNumberFormat="1" applyFont="1" applyBorder="1" applyAlignment="1">
      <alignment/>
    </xf>
    <xf numFmtId="38" fontId="3" fillId="0" borderId="41" xfId="16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8" fontId="5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3" fillId="0" borderId="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60" zoomScaleNormal="75" workbookViewId="0" topLeftCell="A1">
      <selection activeCell="A5" sqref="A5"/>
    </sheetView>
  </sheetViews>
  <sheetFormatPr defaultColWidth="9.00390625" defaultRowHeight="13.5"/>
  <cols>
    <col min="1" max="1" width="9.00390625" style="28" customWidth="1"/>
    <col min="2" max="2" width="23.875" style="28" customWidth="1"/>
    <col min="3" max="3" width="10.875" style="28" customWidth="1"/>
    <col min="4" max="4" width="12.625" style="28" customWidth="1"/>
    <col min="5" max="5" width="17.125" style="4" customWidth="1"/>
    <col min="6" max="6" width="6.75390625" style="99" customWidth="1"/>
    <col min="7" max="8" width="6.75390625" style="28" customWidth="1"/>
    <col min="9" max="9" width="13.375" style="48" customWidth="1"/>
    <col min="10" max="16384" width="9.00390625" style="28" customWidth="1"/>
  </cols>
  <sheetData>
    <row r="1" ht="18" thickBot="1">
      <c r="D1" s="133" t="s">
        <v>136</v>
      </c>
    </row>
    <row r="2" ht="17.25">
      <c r="D2" s="134"/>
    </row>
    <row r="3" spans="1:9" ht="33" customHeight="1">
      <c r="A3" s="51"/>
      <c r="B3" s="52" t="s">
        <v>31</v>
      </c>
      <c r="C3" s="52"/>
      <c r="D3" s="53" t="s">
        <v>81</v>
      </c>
      <c r="E3" s="53" t="s">
        <v>85</v>
      </c>
      <c r="F3" s="94" t="s">
        <v>101</v>
      </c>
      <c r="G3" s="53" t="s">
        <v>35</v>
      </c>
      <c r="H3" s="87" t="s">
        <v>102</v>
      </c>
      <c r="I3" s="68" t="s">
        <v>87</v>
      </c>
    </row>
    <row r="5" spans="1:9" ht="13.5">
      <c r="A5" s="47" t="s">
        <v>36</v>
      </c>
      <c r="B5" s="31"/>
      <c r="C5" s="41"/>
      <c r="D5" s="41"/>
      <c r="E5" s="62"/>
      <c r="F5" s="95"/>
      <c r="G5" s="63"/>
      <c r="H5" s="88"/>
      <c r="I5" s="69"/>
    </row>
    <row r="6" spans="1:9" ht="24" customHeight="1">
      <c r="A6" s="33">
        <v>-1</v>
      </c>
      <c r="B6" s="35" t="s">
        <v>32</v>
      </c>
      <c r="C6" s="35"/>
      <c r="D6" s="36">
        <v>36</v>
      </c>
      <c r="E6" s="64" t="s">
        <v>37</v>
      </c>
      <c r="F6" s="96">
        <v>18</v>
      </c>
      <c r="G6" s="18">
        <v>30</v>
      </c>
      <c r="H6" s="89">
        <v>300</v>
      </c>
      <c r="I6" s="70">
        <f>F6*G6*H6</f>
        <v>162000</v>
      </c>
    </row>
    <row r="7" spans="1:9" ht="18.75" customHeight="1">
      <c r="A7" s="37">
        <v>-2</v>
      </c>
      <c r="B7" s="35" t="s">
        <v>26</v>
      </c>
      <c r="C7" s="35"/>
      <c r="D7" s="36">
        <v>48</v>
      </c>
      <c r="E7" s="64" t="s">
        <v>76</v>
      </c>
      <c r="F7" s="96">
        <v>24</v>
      </c>
      <c r="G7" s="18">
        <v>20</v>
      </c>
      <c r="H7" s="89">
        <v>300</v>
      </c>
      <c r="I7" s="70">
        <f>F7*G7*H7</f>
        <v>144000</v>
      </c>
    </row>
    <row r="8" spans="1:9" ht="19.5" customHeight="1">
      <c r="A8" s="33">
        <v>-3</v>
      </c>
      <c r="B8" s="35" t="s">
        <v>38</v>
      </c>
      <c r="C8" s="35"/>
      <c r="D8" s="36">
        <v>36</v>
      </c>
      <c r="E8" s="64" t="s">
        <v>39</v>
      </c>
      <c r="F8" s="96">
        <v>18</v>
      </c>
      <c r="G8" s="18">
        <v>30</v>
      </c>
      <c r="H8" s="89">
        <v>300</v>
      </c>
      <c r="I8" s="70">
        <f>F8*G8*H8</f>
        <v>162000</v>
      </c>
    </row>
    <row r="9" spans="1:9" ht="21" customHeight="1">
      <c r="A9" s="37">
        <v>-4</v>
      </c>
      <c r="B9" s="35" t="s">
        <v>40</v>
      </c>
      <c r="C9" s="34"/>
      <c r="D9" s="38"/>
      <c r="E9" s="64"/>
      <c r="F9" s="96"/>
      <c r="G9" s="18"/>
      <c r="H9" s="89"/>
      <c r="I9" s="70">
        <f>F9*G9*H9</f>
        <v>0</v>
      </c>
    </row>
    <row r="10" spans="1:9" ht="21.75" customHeight="1" thickBot="1">
      <c r="A10" s="33">
        <v>-5</v>
      </c>
      <c r="B10" s="35" t="s">
        <v>41</v>
      </c>
      <c r="C10" s="34"/>
      <c r="D10" s="38"/>
      <c r="E10" s="64" t="s">
        <v>77</v>
      </c>
      <c r="F10" s="96">
        <v>80</v>
      </c>
      <c r="G10" s="18">
        <v>20</v>
      </c>
      <c r="H10" s="89">
        <v>200</v>
      </c>
      <c r="I10" s="118">
        <f>F10*G10*H10</f>
        <v>320000</v>
      </c>
    </row>
    <row r="11" spans="1:9" ht="14.25" thickBot="1">
      <c r="A11" s="44"/>
      <c r="B11" s="39"/>
      <c r="C11" s="39"/>
      <c r="D11" s="43"/>
      <c r="E11" s="65"/>
      <c r="F11" s="97"/>
      <c r="G11" s="66"/>
      <c r="H11" s="90"/>
      <c r="I11" s="119">
        <f>SUM(I6:I10)</f>
        <v>788000</v>
      </c>
    </row>
    <row r="12" spans="1:9" ht="13.5">
      <c r="A12" s="54"/>
      <c r="B12" s="55"/>
      <c r="C12" s="55"/>
      <c r="D12" s="26"/>
      <c r="E12" s="56"/>
      <c r="F12" s="98"/>
      <c r="G12" s="32"/>
      <c r="H12" s="32"/>
      <c r="I12" s="71"/>
    </row>
    <row r="13" spans="1:9" ht="13.5">
      <c r="A13" s="47" t="s">
        <v>42</v>
      </c>
      <c r="B13" s="30"/>
      <c r="C13" s="29"/>
      <c r="D13" s="41"/>
      <c r="E13" s="62"/>
      <c r="F13" s="95"/>
      <c r="G13" s="63"/>
      <c r="H13" s="88"/>
      <c r="I13" s="69"/>
    </row>
    <row r="14" spans="1:9" ht="13.5" customHeight="1">
      <c r="A14" s="135">
        <v>-1</v>
      </c>
      <c r="B14" s="137" t="s">
        <v>43</v>
      </c>
      <c r="C14" s="35" t="s">
        <v>44</v>
      </c>
      <c r="D14" s="36">
        <v>36</v>
      </c>
      <c r="E14" s="64" t="s">
        <v>78</v>
      </c>
      <c r="F14" s="96"/>
      <c r="G14" s="67"/>
      <c r="H14" s="91"/>
      <c r="I14" s="70"/>
    </row>
    <row r="15" spans="1:9" ht="13.5">
      <c r="A15" s="135"/>
      <c r="B15" s="137"/>
      <c r="C15" s="35" t="s">
        <v>45</v>
      </c>
      <c r="D15" s="36">
        <v>24</v>
      </c>
      <c r="E15" s="64" t="s">
        <v>79</v>
      </c>
      <c r="F15" s="96">
        <v>24</v>
      </c>
      <c r="G15" s="67">
        <v>80</v>
      </c>
      <c r="H15" s="91">
        <v>100</v>
      </c>
      <c r="I15" s="70">
        <f>F15*G15*H15</f>
        <v>192000</v>
      </c>
    </row>
    <row r="16" spans="1:9" ht="13.5">
      <c r="A16" s="136"/>
      <c r="B16" s="137"/>
      <c r="C16" s="35" t="s">
        <v>46</v>
      </c>
      <c r="D16" s="36">
        <v>2</v>
      </c>
      <c r="E16" s="64" t="s">
        <v>79</v>
      </c>
      <c r="F16" s="96">
        <v>2</v>
      </c>
      <c r="G16" s="67">
        <v>2000</v>
      </c>
      <c r="H16" s="91">
        <v>100</v>
      </c>
      <c r="I16" s="70">
        <f>F16*G16*H16</f>
        <v>400000</v>
      </c>
    </row>
    <row r="17" spans="1:9" ht="13.5">
      <c r="A17" s="37">
        <v>-2</v>
      </c>
      <c r="B17" s="35" t="s">
        <v>40</v>
      </c>
      <c r="C17" s="34"/>
      <c r="D17" s="38"/>
      <c r="E17" s="64"/>
      <c r="F17" s="96"/>
      <c r="G17" s="67"/>
      <c r="H17" s="91"/>
      <c r="I17" s="70">
        <f>F17*G17*H17</f>
        <v>0</v>
      </c>
    </row>
    <row r="18" spans="1:9" ht="14.25" thickBot="1">
      <c r="A18" s="33">
        <v>-3</v>
      </c>
      <c r="B18" s="35" t="s">
        <v>47</v>
      </c>
      <c r="C18" s="34"/>
      <c r="D18" s="38">
        <v>400</v>
      </c>
      <c r="E18" s="64" t="s">
        <v>80</v>
      </c>
      <c r="F18" s="96">
        <v>30</v>
      </c>
      <c r="G18" s="67">
        <v>8</v>
      </c>
      <c r="H18" s="91">
        <v>200</v>
      </c>
      <c r="I18" s="118">
        <f>F18*G18*H18</f>
        <v>48000</v>
      </c>
    </row>
    <row r="19" spans="1:9" ht="14.25" thickBot="1">
      <c r="A19" s="45"/>
      <c r="B19" s="39"/>
      <c r="C19" s="46"/>
      <c r="D19" s="40"/>
      <c r="E19" s="65"/>
      <c r="F19" s="97"/>
      <c r="G19" s="66"/>
      <c r="H19" s="90"/>
      <c r="I19" s="119">
        <f>SUM(I14:I18)</f>
        <v>640000</v>
      </c>
    </row>
    <row r="20" spans="1:9" ht="13.5">
      <c r="A20" s="32"/>
      <c r="B20" s="55"/>
      <c r="C20" s="49"/>
      <c r="D20" s="27"/>
      <c r="I20" s="72"/>
    </row>
    <row r="21" spans="1:9" ht="13.5">
      <c r="A21" s="47" t="s">
        <v>48</v>
      </c>
      <c r="B21" s="30"/>
      <c r="C21" s="29"/>
      <c r="D21" s="41"/>
      <c r="E21" s="62"/>
      <c r="F21" s="95"/>
      <c r="G21" s="63"/>
      <c r="H21" s="88"/>
      <c r="I21" s="69"/>
    </row>
    <row r="22" spans="1:9" ht="13.5">
      <c r="A22" s="33">
        <v>-1</v>
      </c>
      <c r="B22" s="35" t="s">
        <v>49</v>
      </c>
      <c r="C22" s="34"/>
      <c r="D22" s="38"/>
      <c r="E22" s="64"/>
      <c r="F22" s="96"/>
      <c r="G22" s="67"/>
      <c r="H22" s="91"/>
      <c r="I22" s="70"/>
    </row>
    <row r="23" spans="1:9" ht="13.5">
      <c r="A23" s="37">
        <v>-2</v>
      </c>
      <c r="B23" s="35" t="s">
        <v>50</v>
      </c>
      <c r="C23" s="34"/>
      <c r="D23" s="38"/>
      <c r="E23" s="64"/>
      <c r="F23" s="96"/>
      <c r="G23" s="67"/>
      <c r="H23" s="91"/>
      <c r="I23" s="70"/>
    </row>
    <row r="24" spans="1:9" ht="13.5">
      <c r="A24" s="37"/>
      <c r="B24" s="35"/>
      <c r="C24" s="34"/>
      <c r="D24" s="38"/>
      <c r="E24" s="64"/>
      <c r="F24" s="96"/>
      <c r="G24" s="67"/>
      <c r="H24" s="91"/>
      <c r="I24" s="70"/>
    </row>
    <row r="25" spans="1:9" ht="13.5">
      <c r="A25" s="33">
        <v>-3</v>
      </c>
      <c r="B25" s="35" t="s">
        <v>51</v>
      </c>
      <c r="C25" s="35"/>
      <c r="D25" s="36">
        <v>252</v>
      </c>
      <c r="E25" s="64"/>
      <c r="F25" s="96"/>
      <c r="G25" s="67"/>
      <c r="H25" s="91"/>
      <c r="I25" s="70"/>
    </row>
    <row r="26" spans="1:9" ht="13.5">
      <c r="A26" s="37">
        <v>-4</v>
      </c>
      <c r="B26" s="35" t="s">
        <v>52</v>
      </c>
      <c r="C26" s="35"/>
      <c r="D26" s="36">
        <f>1*120*12</f>
        <v>1440</v>
      </c>
      <c r="E26" s="64"/>
      <c r="F26" s="96"/>
      <c r="G26" s="67"/>
      <c r="H26" s="91"/>
      <c r="I26" s="70"/>
    </row>
    <row r="27" spans="1:9" ht="13.5">
      <c r="A27" s="33">
        <v>-5</v>
      </c>
      <c r="B27" s="35" t="s">
        <v>53</v>
      </c>
      <c r="C27" s="34"/>
      <c r="D27" s="38"/>
      <c r="E27" s="64"/>
      <c r="F27" s="96"/>
      <c r="G27" s="67"/>
      <c r="H27" s="91"/>
      <c r="I27" s="70"/>
    </row>
    <row r="28" spans="1:9" ht="13.5">
      <c r="A28" s="33">
        <v>-6</v>
      </c>
      <c r="B28" s="35" t="s">
        <v>54</v>
      </c>
      <c r="C28" s="34"/>
      <c r="D28" s="38"/>
      <c r="E28" s="64"/>
      <c r="F28" s="96"/>
      <c r="G28" s="67"/>
      <c r="H28" s="91"/>
      <c r="I28" s="70"/>
    </row>
    <row r="29" spans="1:9" ht="13.5">
      <c r="A29" s="42"/>
      <c r="B29" s="39"/>
      <c r="C29" s="46"/>
      <c r="D29" s="40"/>
      <c r="E29" s="65"/>
      <c r="F29" s="97"/>
      <c r="G29" s="66"/>
      <c r="H29" s="90"/>
      <c r="I29" s="73"/>
    </row>
    <row r="30" spans="1:4" ht="13.5">
      <c r="A30" s="57"/>
      <c r="B30" s="55"/>
      <c r="C30" s="49"/>
      <c r="D30" s="27"/>
    </row>
    <row r="31" spans="1:9" ht="13.5">
      <c r="A31" s="47" t="s">
        <v>55</v>
      </c>
      <c r="B31" s="30"/>
      <c r="C31" s="29"/>
      <c r="D31" s="41"/>
      <c r="E31" s="62"/>
      <c r="F31" s="95"/>
      <c r="G31" s="63"/>
      <c r="H31" s="88"/>
      <c r="I31" s="69"/>
    </row>
    <row r="32" spans="1:9" ht="27">
      <c r="A32" s="33">
        <v>-1</v>
      </c>
      <c r="B32" s="35" t="s">
        <v>56</v>
      </c>
      <c r="C32" s="35"/>
      <c r="D32" s="36">
        <v>12</v>
      </c>
      <c r="E32" s="64" t="s">
        <v>83</v>
      </c>
      <c r="F32" s="96">
        <v>12</v>
      </c>
      <c r="G32" s="67">
        <v>30</v>
      </c>
      <c r="H32" s="91">
        <v>500</v>
      </c>
      <c r="I32" s="70">
        <f aca="true" t="shared" si="0" ref="I32:I37">F32*G32*H32</f>
        <v>180000</v>
      </c>
    </row>
    <row r="33" spans="1:9" ht="27">
      <c r="A33" s="37">
        <v>-2</v>
      </c>
      <c r="B33" s="35" t="s">
        <v>28</v>
      </c>
      <c r="C33" s="35"/>
      <c r="D33" s="36">
        <v>24</v>
      </c>
      <c r="E33" s="64" t="s">
        <v>82</v>
      </c>
      <c r="F33" s="96">
        <v>24</v>
      </c>
      <c r="G33" s="67">
        <v>20</v>
      </c>
      <c r="H33" s="91">
        <v>300</v>
      </c>
      <c r="I33" s="70">
        <f t="shared" si="0"/>
        <v>144000</v>
      </c>
    </row>
    <row r="34" spans="1:9" ht="27">
      <c r="A34" s="33">
        <v>-3</v>
      </c>
      <c r="B34" s="35" t="s">
        <v>57</v>
      </c>
      <c r="C34" s="35"/>
      <c r="D34" s="36">
        <v>9</v>
      </c>
      <c r="E34" s="64" t="s">
        <v>84</v>
      </c>
      <c r="F34" s="96">
        <v>9</v>
      </c>
      <c r="G34" s="67">
        <v>15</v>
      </c>
      <c r="H34" s="91">
        <v>500</v>
      </c>
      <c r="I34" s="70">
        <f t="shared" si="0"/>
        <v>67500</v>
      </c>
    </row>
    <row r="35" spans="1:9" ht="13.5">
      <c r="A35" s="33">
        <v>-4</v>
      </c>
      <c r="B35" s="35" t="s">
        <v>29</v>
      </c>
      <c r="C35" s="35"/>
      <c r="D35" s="36">
        <v>9</v>
      </c>
      <c r="E35" s="64" t="s">
        <v>84</v>
      </c>
      <c r="F35" s="96">
        <v>9</v>
      </c>
      <c r="G35" s="67">
        <v>20</v>
      </c>
      <c r="H35" s="91">
        <v>300</v>
      </c>
      <c r="I35" s="70">
        <f t="shared" si="0"/>
        <v>54000</v>
      </c>
    </row>
    <row r="36" spans="1:9" ht="13.5">
      <c r="A36" s="37">
        <v>-5</v>
      </c>
      <c r="B36" s="35" t="s">
        <v>58</v>
      </c>
      <c r="C36" s="35"/>
      <c r="D36" s="36"/>
      <c r="E36" s="64"/>
      <c r="F36" s="96"/>
      <c r="G36" s="67"/>
      <c r="H36" s="91"/>
      <c r="I36" s="70">
        <f t="shared" si="0"/>
        <v>0</v>
      </c>
    </row>
    <row r="37" spans="1:9" ht="27.75" thickBot="1">
      <c r="A37" s="33">
        <v>-6</v>
      </c>
      <c r="B37" s="35" t="s">
        <v>30</v>
      </c>
      <c r="C37" s="35"/>
      <c r="D37" s="36">
        <v>20</v>
      </c>
      <c r="E37" s="64"/>
      <c r="F37" s="96"/>
      <c r="G37" s="67"/>
      <c r="H37" s="91"/>
      <c r="I37" s="118">
        <f t="shared" si="0"/>
        <v>0</v>
      </c>
    </row>
    <row r="38" spans="1:9" ht="14.25" thickBot="1">
      <c r="A38" s="45"/>
      <c r="B38" s="39"/>
      <c r="C38" s="46"/>
      <c r="D38" s="40"/>
      <c r="E38" s="65"/>
      <c r="F38" s="97"/>
      <c r="G38" s="66"/>
      <c r="H38" s="90"/>
      <c r="I38" s="120">
        <f>SUM(I32:I37)</f>
        <v>445500</v>
      </c>
    </row>
    <row r="39" spans="1:9" ht="13.5">
      <c r="A39" s="32"/>
      <c r="B39" s="55"/>
      <c r="C39" s="49"/>
      <c r="D39" s="27"/>
      <c r="E39" s="56"/>
      <c r="F39" s="98"/>
      <c r="G39" s="32"/>
      <c r="H39" s="32"/>
      <c r="I39" s="74"/>
    </row>
    <row r="40" spans="1:9" ht="13.5">
      <c r="A40" s="47" t="s">
        <v>59</v>
      </c>
      <c r="B40" s="30"/>
      <c r="C40" s="29"/>
      <c r="D40" s="41"/>
      <c r="E40" s="62"/>
      <c r="F40" s="95"/>
      <c r="G40" s="63"/>
      <c r="H40" s="88"/>
      <c r="I40" s="69"/>
    </row>
    <row r="41" spans="1:9" ht="13.5">
      <c r="A41" s="33">
        <v>-1</v>
      </c>
      <c r="B41" s="35" t="s">
        <v>60</v>
      </c>
      <c r="C41" s="35"/>
      <c r="D41" s="36">
        <v>15</v>
      </c>
      <c r="E41" s="64"/>
      <c r="F41" s="96"/>
      <c r="G41" s="67"/>
      <c r="H41" s="91"/>
      <c r="I41" s="70"/>
    </row>
    <row r="42" spans="1:9" ht="27">
      <c r="A42" s="37">
        <v>-2</v>
      </c>
      <c r="B42" s="35" t="s">
        <v>27</v>
      </c>
      <c r="C42" s="35"/>
      <c r="D42" s="36">
        <v>15</v>
      </c>
      <c r="E42" s="64"/>
      <c r="F42" s="96"/>
      <c r="G42" s="67"/>
      <c r="H42" s="91"/>
      <c r="I42" s="70"/>
    </row>
    <row r="43" spans="1:9" ht="13.5">
      <c r="A43" s="33">
        <v>-3</v>
      </c>
      <c r="B43" s="35" t="s">
        <v>61</v>
      </c>
      <c r="C43" s="35"/>
      <c r="D43" s="36">
        <v>30</v>
      </c>
      <c r="E43" s="64"/>
      <c r="F43" s="96"/>
      <c r="G43" s="67"/>
      <c r="H43" s="91"/>
      <c r="I43" s="70"/>
    </row>
    <row r="44" spans="1:9" ht="13.5">
      <c r="A44" s="45"/>
      <c r="B44" s="39"/>
      <c r="C44" s="46"/>
      <c r="D44" s="40"/>
      <c r="E44" s="65"/>
      <c r="F44" s="97"/>
      <c r="G44" s="66"/>
      <c r="H44" s="90"/>
      <c r="I44" s="73"/>
    </row>
    <row r="45" spans="1:4" ht="13.5">
      <c r="A45" s="58"/>
      <c r="B45" s="59"/>
      <c r="C45" s="60"/>
      <c r="D45" s="61"/>
    </row>
    <row r="46" spans="1:9" ht="13.5">
      <c r="A46" s="47" t="s">
        <v>62</v>
      </c>
      <c r="B46" s="30"/>
      <c r="C46" s="29"/>
      <c r="D46" s="41"/>
      <c r="E46" s="62"/>
      <c r="F46" s="95"/>
      <c r="G46" s="63"/>
      <c r="H46" s="88"/>
      <c r="I46" s="69"/>
    </row>
    <row r="47" spans="1:9" ht="13.5">
      <c r="A47" s="33">
        <v>-1</v>
      </c>
      <c r="B47" s="35" t="s">
        <v>63</v>
      </c>
      <c r="C47" s="35"/>
      <c r="D47" s="36">
        <v>2</v>
      </c>
      <c r="E47" s="64"/>
      <c r="F47" s="96"/>
      <c r="G47" s="67"/>
      <c r="H47" s="91"/>
      <c r="I47" s="70"/>
    </row>
    <row r="48" spans="1:9" ht="27">
      <c r="A48" s="37">
        <v>-2</v>
      </c>
      <c r="B48" s="35" t="s">
        <v>64</v>
      </c>
      <c r="C48" s="35"/>
      <c r="D48" s="36">
        <v>36</v>
      </c>
      <c r="E48" s="64"/>
      <c r="F48" s="96"/>
      <c r="G48" s="67"/>
      <c r="H48" s="91"/>
      <c r="I48" s="70"/>
    </row>
    <row r="49" spans="1:9" ht="13.5">
      <c r="A49" s="50"/>
      <c r="B49" s="35"/>
      <c r="C49" s="34"/>
      <c r="D49" s="38"/>
      <c r="E49" s="64"/>
      <c r="F49" s="96"/>
      <c r="G49" s="67"/>
      <c r="H49" s="91"/>
      <c r="I49" s="70"/>
    </row>
    <row r="50" spans="1:9" ht="13.5">
      <c r="A50" s="45"/>
      <c r="B50" s="39"/>
      <c r="C50" s="46"/>
      <c r="D50" s="40"/>
      <c r="E50" s="65"/>
      <c r="F50" s="97"/>
      <c r="G50" s="66"/>
      <c r="H50" s="90"/>
      <c r="I50" s="73"/>
    </row>
    <row r="51" spans="1:4" ht="13.5">
      <c r="A51" s="32"/>
      <c r="B51" s="55"/>
      <c r="C51" s="49"/>
      <c r="D51" s="27"/>
    </row>
    <row r="52" spans="1:9" ht="13.5">
      <c r="A52" s="47" t="s">
        <v>65</v>
      </c>
      <c r="B52" s="30"/>
      <c r="C52" s="29"/>
      <c r="D52" s="41"/>
      <c r="E52" s="62"/>
      <c r="F52" s="95"/>
      <c r="G52" s="63"/>
      <c r="H52" s="88"/>
      <c r="I52" s="69"/>
    </row>
    <row r="53" spans="1:9" ht="13.5">
      <c r="A53" s="33">
        <v>-1</v>
      </c>
      <c r="B53" s="35" t="s">
        <v>66</v>
      </c>
      <c r="C53" s="34"/>
      <c r="D53" s="38">
        <v>24</v>
      </c>
      <c r="E53" s="64"/>
      <c r="F53" s="96"/>
      <c r="G53" s="67"/>
      <c r="H53" s="91"/>
      <c r="I53" s="70"/>
    </row>
    <row r="54" spans="1:9" ht="27">
      <c r="A54" s="37">
        <v>-2</v>
      </c>
      <c r="B54" s="35" t="s">
        <v>67</v>
      </c>
      <c r="C54" s="35"/>
      <c r="D54" s="36"/>
      <c r="E54" s="64"/>
      <c r="F54" s="96"/>
      <c r="G54" s="67"/>
      <c r="H54" s="91"/>
      <c r="I54" s="70"/>
    </row>
    <row r="55" spans="1:9" ht="13.5">
      <c r="A55" s="42"/>
      <c r="B55" s="39"/>
      <c r="C55" s="46"/>
      <c r="D55" s="40"/>
      <c r="E55" s="65"/>
      <c r="F55" s="97"/>
      <c r="G55" s="66"/>
      <c r="H55" s="90"/>
      <c r="I55" s="73"/>
    </row>
    <row r="56" spans="1:4" ht="13.5">
      <c r="A56" s="58"/>
      <c r="B56" s="59"/>
      <c r="C56" s="60"/>
      <c r="D56" s="61"/>
    </row>
    <row r="57" spans="1:9" ht="13.5">
      <c r="A57" s="47" t="s">
        <v>68</v>
      </c>
      <c r="B57" s="30"/>
      <c r="C57" s="29"/>
      <c r="D57" s="41"/>
      <c r="E57" s="62"/>
      <c r="F57" s="95"/>
      <c r="G57" s="63"/>
      <c r="H57" s="88"/>
      <c r="I57" s="69"/>
    </row>
    <row r="58" spans="1:9" ht="13.5">
      <c r="A58" s="33">
        <v>-1</v>
      </c>
      <c r="B58" s="35" t="s">
        <v>69</v>
      </c>
      <c r="C58" s="34"/>
      <c r="D58" s="38">
        <v>5</v>
      </c>
      <c r="E58" s="64" t="s">
        <v>90</v>
      </c>
      <c r="F58" s="96"/>
      <c r="G58" s="67" t="s">
        <v>89</v>
      </c>
      <c r="H58" s="91"/>
      <c r="I58" s="70"/>
    </row>
    <row r="59" spans="1:9" ht="27">
      <c r="A59" s="37">
        <v>-2</v>
      </c>
      <c r="B59" s="35" t="s">
        <v>70</v>
      </c>
      <c r="C59" s="34"/>
      <c r="D59" s="38">
        <v>5</v>
      </c>
      <c r="E59" s="64" t="s">
        <v>90</v>
      </c>
      <c r="F59" s="96"/>
      <c r="G59" s="67" t="s">
        <v>91</v>
      </c>
      <c r="H59" s="91"/>
      <c r="I59" s="70"/>
    </row>
    <row r="60" spans="1:9" ht="27.75" thickBot="1">
      <c r="A60" s="33">
        <v>-3</v>
      </c>
      <c r="B60" s="35" t="s">
        <v>71</v>
      </c>
      <c r="C60" s="34"/>
      <c r="D60" s="38">
        <v>2</v>
      </c>
      <c r="E60" s="64" t="s">
        <v>88</v>
      </c>
      <c r="F60" s="96">
        <v>2</v>
      </c>
      <c r="G60" s="67">
        <v>50</v>
      </c>
      <c r="H60" s="93">
        <v>3000</v>
      </c>
      <c r="I60" s="118">
        <f>F60*G60*H60</f>
        <v>300000</v>
      </c>
    </row>
    <row r="61" spans="1:9" ht="14.25" thickBot="1">
      <c r="A61" s="42"/>
      <c r="B61" s="39"/>
      <c r="C61" s="46"/>
      <c r="D61" s="40"/>
      <c r="E61" s="65"/>
      <c r="F61" s="97"/>
      <c r="G61" s="66"/>
      <c r="H61" s="90"/>
      <c r="I61" s="119">
        <f>SUM(I58:I60)</f>
        <v>300000</v>
      </c>
    </row>
    <row r="62" spans="1:9" ht="13.5">
      <c r="A62" s="57"/>
      <c r="B62" s="55"/>
      <c r="C62" s="49"/>
      <c r="D62" s="27"/>
      <c r="I62" s="72"/>
    </row>
    <row r="63" spans="1:9" ht="13.5">
      <c r="A63" s="47" t="s">
        <v>72</v>
      </c>
      <c r="B63" s="30"/>
      <c r="C63" s="29"/>
      <c r="D63" s="41"/>
      <c r="E63" s="62"/>
      <c r="F63" s="95"/>
      <c r="G63" s="63"/>
      <c r="H63" s="88"/>
      <c r="I63" s="69"/>
    </row>
    <row r="64" spans="1:9" ht="13.5">
      <c r="A64" s="33">
        <v>-1</v>
      </c>
      <c r="B64" s="35" t="s">
        <v>73</v>
      </c>
      <c r="C64" s="34"/>
      <c r="D64" s="38"/>
      <c r="E64" s="64"/>
      <c r="F64" s="96"/>
      <c r="G64" s="67"/>
      <c r="H64" s="91"/>
      <c r="I64" s="70"/>
    </row>
    <row r="65" spans="1:9" ht="13.5">
      <c r="A65" s="45"/>
      <c r="B65" s="39"/>
      <c r="C65" s="46"/>
      <c r="D65" s="40"/>
      <c r="E65" s="65"/>
      <c r="F65" s="97"/>
      <c r="G65" s="66"/>
      <c r="H65" s="90"/>
      <c r="I65" s="73"/>
    </row>
    <row r="66" spans="1:4" ht="13.5">
      <c r="A66" s="32"/>
      <c r="B66" s="55"/>
      <c r="C66" s="49"/>
      <c r="D66" s="27"/>
    </row>
    <row r="67" spans="1:9" ht="13.5">
      <c r="A67" s="47" t="s">
        <v>74</v>
      </c>
      <c r="B67" s="30"/>
      <c r="C67" s="29"/>
      <c r="D67" s="41"/>
      <c r="E67" s="62"/>
      <c r="F67" s="95"/>
      <c r="G67" s="63"/>
      <c r="H67" s="88"/>
      <c r="I67" s="69"/>
    </row>
    <row r="68" spans="1:9" ht="14.25" thickBot="1">
      <c r="A68" s="33">
        <v>-1</v>
      </c>
      <c r="B68" s="35" t="s">
        <v>75</v>
      </c>
      <c r="C68" s="34"/>
      <c r="D68" s="38">
        <v>8</v>
      </c>
      <c r="E68" s="64" t="s">
        <v>86</v>
      </c>
      <c r="F68" s="96">
        <v>4</v>
      </c>
      <c r="G68" s="67">
        <v>50</v>
      </c>
      <c r="H68" s="91">
        <v>500</v>
      </c>
      <c r="I68" s="121">
        <f>F68*G68*H68</f>
        <v>100000</v>
      </c>
    </row>
    <row r="69" spans="1:9" ht="14.25" thickBot="1">
      <c r="A69" s="44"/>
      <c r="B69" s="39"/>
      <c r="C69" s="46"/>
      <c r="D69" s="40"/>
      <c r="E69" s="65"/>
      <c r="F69" s="97"/>
      <c r="G69" s="66"/>
      <c r="H69" s="90"/>
      <c r="I69" s="119">
        <f>SUM(I68)</f>
        <v>100000</v>
      </c>
    </row>
    <row r="70" spans="1:9" ht="13.5">
      <c r="A70" s="17"/>
      <c r="B70" s="24"/>
      <c r="C70" s="48"/>
      <c r="D70" s="25"/>
      <c r="E70" s="138" t="s">
        <v>92</v>
      </c>
      <c r="F70" s="138"/>
      <c r="G70" s="139"/>
      <c r="H70" s="92"/>
      <c r="I70" s="48">
        <f>SUM(I11,I19,I38,I61,I69)</f>
        <v>2273500</v>
      </c>
    </row>
    <row r="71" spans="2:4" ht="13.5">
      <c r="B71" s="24"/>
      <c r="C71" s="49"/>
      <c r="D71" s="27"/>
    </row>
  </sheetData>
  <mergeCells count="3">
    <mergeCell ref="A14:A16"/>
    <mergeCell ref="B14:B16"/>
    <mergeCell ref="E70:G70"/>
  </mergeCells>
  <printOptions/>
  <pageMargins left="0.75" right="0.75" top="0.53" bottom="0.49" header="0.3" footer="0.512"/>
  <pageSetup orientation="landscape" paperSize="9" scale="50" r:id="rId1"/>
  <headerFooter alignWithMargins="0">
    <oddHeader>&amp;L参加費収入&amp;R&amp;"ＭＳ 明朝,標準"&amp;10子育て支援プラザ収入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60" zoomScaleNormal="75" workbookViewId="0" topLeftCell="A25">
      <selection activeCell="A3" sqref="A3"/>
    </sheetView>
  </sheetViews>
  <sheetFormatPr defaultColWidth="9.00390625" defaultRowHeight="13.5"/>
  <cols>
    <col min="1" max="1" width="9.25390625" style="2" customWidth="1"/>
    <col min="2" max="2" width="16.50390625" style="2" customWidth="1"/>
    <col min="3" max="3" width="12.50390625" style="2" customWidth="1"/>
    <col min="4" max="4" width="12.625" style="2" customWidth="1"/>
    <col min="5" max="5" width="15.50390625" style="2" customWidth="1"/>
    <col min="6" max="6" width="9.375" style="2" customWidth="1"/>
    <col min="7" max="7" width="13.50390625" style="2" customWidth="1"/>
    <col min="8" max="8" width="18.375" style="2" bestFit="1" customWidth="1"/>
    <col min="9" max="9" width="13.50390625" style="23" customWidth="1"/>
    <col min="10" max="16384" width="9.00390625" style="2" customWidth="1"/>
  </cols>
  <sheetData>
    <row r="1" ht="18" thickBot="1">
      <c r="D1" s="133" t="s">
        <v>132</v>
      </c>
    </row>
    <row r="2" ht="13.5">
      <c r="A2" s="2" t="s">
        <v>123</v>
      </c>
    </row>
    <row r="3" ht="17.25" customHeight="1">
      <c r="A3" s="75" t="s">
        <v>93</v>
      </c>
    </row>
    <row r="4" ht="11.25" customHeight="1">
      <c r="A4" s="1"/>
    </row>
    <row r="5" spans="1:7" ht="20.25" customHeight="1">
      <c r="A5" s="142" t="s">
        <v>14</v>
      </c>
      <c r="B5" s="143"/>
      <c r="C5" s="143"/>
      <c r="D5" s="140" t="s">
        <v>13</v>
      </c>
      <c r="E5" s="140"/>
      <c r="F5" s="140"/>
      <c r="G5" s="140"/>
    </row>
    <row r="6" spans="1:7" ht="13.5" customHeight="1" hidden="1">
      <c r="A6" s="143"/>
      <c r="B6" s="143"/>
      <c r="C6" s="143"/>
      <c r="D6" s="3"/>
      <c r="E6" s="3"/>
      <c r="F6" s="3"/>
      <c r="G6" s="3"/>
    </row>
    <row r="7" spans="1:8" ht="25.5" customHeight="1">
      <c r="A7" s="143"/>
      <c r="B7" s="143"/>
      <c r="C7" s="143"/>
      <c r="D7" s="6" t="s">
        <v>9</v>
      </c>
      <c r="E7" s="6" t="s">
        <v>10</v>
      </c>
      <c r="F7" s="6" t="s">
        <v>11</v>
      </c>
      <c r="G7" s="6" t="s">
        <v>12</v>
      </c>
      <c r="H7" s="4"/>
    </row>
    <row r="8" spans="1:7" ht="13.5">
      <c r="A8" s="144" t="s">
        <v>0</v>
      </c>
      <c r="B8" s="144"/>
      <c r="C8" s="144"/>
      <c r="D8" s="7"/>
      <c r="E8" s="8"/>
      <c r="F8" s="8"/>
      <c r="G8" s="9">
        <f>SUM(G9:G14)</f>
        <v>15669200</v>
      </c>
    </row>
    <row r="9" spans="1:7" ht="13.5">
      <c r="A9" s="144"/>
      <c r="B9" s="144" t="s">
        <v>1</v>
      </c>
      <c r="C9" s="144"/>
      <c r="D9" s="10">
        <v>2000</v>
      </c>
      <c r="E9" s="11">
        <v>4000</v>
      </c>
      <c r="F9" s="11"/>
      <c r="G9" s="12">
        <f aca="true" t="shared" si="0" ref="G9:G14">D9*E9</f>
        <v>8000000</v>
      </c>
    </row>
    <row r="10" spans="1:7" ht="13.5">
      <c r="A10" s="144"/>
      <c r="B10" s="144" t="s">
        <v>33</v>
      </c>
      <c r="C10" s="144"/>
      <c r="D10" s="10">
        <v>1000</v>
      </c>
      <c r="E10" s="11">
        <v>150</v>
      </c>
      <c r="F10" s="11"/>
      <c r="G10" s="12">
        <f t="shared" si="0"/>
        <v>150000</v>
      </c>
    </row>
    <row r="11" spans="1:7" ht="13.5">
      <c r="A11" s="144"/>
      <c r="B11" s="144" t="s">
        <v>2</v>
      </c>
      <c r="C11" s="3" t="s">
        <v>3</v>
      </c>
      <c r="D11" s="10">
        <v>100</v>
      </c>
      <c r="E11" s="11">
        <v>17776</v>
      </c>
      <c r="F11" s="11"/>
      <c r="G11" s="12">
        <f t="shared" si="0"/>
        <v>1777600</v>
      </c>
    </row>
    <row r="12" spans="1:7" ht="13.5">
      <c r="A12" s="144"/>
      <c r="B12" s="144"/>
      <c r="C12" s="3" t="s">
        <v>4</v>
      </c>
      <c r="D12" s="10">
        <v>200</v>
      </c>
      <c r="E12" s="11">
        <v>26788</v>
      </c>
      <c r="F12" s="11"/>
      <c r="G12" s="12">
        <f t="shared" si="0"/>
        <v>5357600</v>
      </c>
    </row>
    <row r="13" spans="1:7" ht="13.5">
      <c r="A13" s="144"/>
      <c r="B13" s="144" t="s">
        <v>5</v>
      </c>
      <c r="C13" s="3" t="s">
        <v>6</v>
      </c>
      <c r="D13" s="10">
        <v>100</v>
      </c>
      <c r="E13" s="11">
        <v>3600</v>
      </c>
      <c r="F13" s="11"/>
      <c r="G13" s="12">
        <f t="shared" si="0"/>
        <v>360000</v>
      </c>
    </row>
    <row r="14" spans="1:7" ht="13.5">
      <c r="A14" s="144"/>
      <c r="B14" s="144"/>
      <c r="C14" s="3" t="s">
        <v>4</v>
      </c>
      <c r="D14" s="10">
        <v>100</v>
      </c>
      <c r="E14" s="11">
        <v>240</v>
      </c>
      <c r="F14" s="11"/>
      <c r="G14" s="12">
        <f t="shared" si="0"/>
        <v>24000</v>
      </c>
    </row>
    <row r="15" spans="1:9" ht="13.5">
      <c r="A15" s="144" t="s">
        <v>7</v>
      </c>
      <c r="B15" s="144"/>
      <c r="C15" s="144"/>
      <c r="D15" s="10"/>
      <c r="E15" s="11"/>
      <c r="F15" s="11"/>
      <c r="G15" s="12"/>
      <c r="H15" s="2" t="s">
        <v>127</v>
      </c>
      <c r="I15" s="23" t="s">
        <v>131</v>
      </c>
    </row>
    <row r="16" spans="1:9" ht="13.5">
      <c r="A16" s="152"/>
      <c r="B16" s="144" t="s">
        <v>15</v>
      </c>
      <c r="C16" s="144"/>
      <c r="D16" s="10">
        <v>10400</v>
      </c>
      <c r="E16" s="11">
        <v>58</v>
      </c>
      <c r="F16" s="13">
        <v>0.5</v>
      </c>
      <c r="G16" s="12">
        <f>D16*E16*F16</f>
        <v>301600</v>
      </c>
      <c r="H16" s="5">
        <f>G16+G17</f>
        <v>1318000</v>
      </c>
      <c r="I16" s="23">
        <f>H16/12*3</f>
        <v>329500</v>
      </c>
    </row>
    <row r="17" spans="1:7" ht="13.5">
      <c r="A17" s="153"/>
      <c r="B17" s="141" t="s">
        <v>16</v>
      </c>
      <c r="C17" s="141"/>
      <c r="D17" s="10">
        <v>16800</v>
      </c>
      <c r="E17" s="11">
        <v>121</v>
      </c>
      <c r="F17" s="13">
        <v>0.5</v>
      </c>
      <c r="G17" s="12">
        <f>D17*E17*F17</f>
        <v>1016400</v>
      </c>
    </row>
    <row r="18" spans="1:9" ht="13.5">
      <c r="A18" s="144" t="s">
        <v>8</v>
      </c>
      <c r="B18" s="144"/>
      <c r="C18" s="144"/>
      <c r="D18" s="10"/>
      <c r="E18" s="11"/>
      <c r="F18" s="13"/>
      <c r="G18" s="12"/>
      <c r="H18" s="2" t="s">
        <v>128</v>
      </c>
      <c r="I18" s="23" t="s">
        <v>131</v>
      </c>
    </row>
    <row r="19" spans="1:9" ht="13.5">
      <c r="A19" s="144"/>
      <c r="B19" s="144" t="s">
        <v>17</v>
      </c>
      <c r="C19" s="144"/>
      <c r="D19" s="10">
        <v>2400</v>
      </c>
      <c r="E19" s="11">
        <v>2200</v>
      </c>
      <c r="F19" s="13">
        <v>0.3</v>
      </c>
      <c r="G19" s="12">
        <f>D19*E19*F19</f>
        <v>1584000</v>
      </c>
      <c r="H19" s="5">
        <f>G19+G20</f>
        <v>2012400</v>
      </c>
      <c r="I19" s="23">
        <f>H19/12*3</f>
        <v>503100</v>
      </c>
    </row>
    <row r="20" spans="1:7" ht="14.25" thickBot="1">
      <c r="A20" s="154"/>
      <c r="B20" s="144" t="s">
        <v>18</v>
      </c>
      <c r="C20" s="144"/>
      <c r="D20" s="14">
        <v>2400</v>
      </c>
      <c r="E20" s="15">
        <v>595</v>
      </c>
      <c r="F20" s="16">
        <v>0.3</v>
      </c>
      <c r="G20" s="122">
        <f>D20*E20*F20</f>
        <v>428400</v>
      </c>
    </row>
    <row r="21" spans="1:7" ht="14.25" thickBot="1">
      <c r="A21" s="150" t="s">
        <v>24</v>
      </c>
      <c r="B21" s="150"/>
      <c r="C21" s="150"/>
      <c r="D21" s="150"/>
      <c r="E21" s="150"/>
      <c r="F21" s="151"/>
      <c r="G21" s="123">
        <f>SUM(G8,G16,G17,G19,G20)</f>
        <v>18999600</v>
      </c>
    </row>
    <row r="22" spans="1:7" ht="13.5">
      <c r="A22" s="150" t="s">
        <v>25</v>
      </c>
      <c r="B22" s="150"/>
      <c r="C22" s="150"/>
      <c r="D22" s="150"/>
      <c r="E22" s="150"/>
      <c r="F22" s="150"/>
      <c r="G22" s="131">
        <f>G21/12*3</f>
        <v>4749900</v>
      </c>
    </row>
    <row r="23" ht="13.5">
      <c r="G23" s="5"/>
    </row>
    <row r="24" ht="13.5">
      <c r="G24" s="5"/>
    </row>
    <row r="25" ht="13.5">
      <c r="B25" s="2" t="s">
        <v>20</v>
      </c>
    </row>
    <row r="26" ht="13.5">
      <c r="B26" s="2" t="s">
        <v>19</v>
      </c>
    </row>
    <row r="27" ht="13.5">
      <c r="B27" s="2" t="s">
        <v>21</v>
      </c>
    </row>
    <row r="28" ht="13.5">
      <c r="B28" s="2" t="s">
        <v>22</v>
      </c>
    </row>
    <row r="29" ht="13.5">
      <c r="B29" s="2" t="s">
        <v>23</v>
      </c>
    </row>
    <row r="31" ht="13.5">
      <c r="B31" s="22"/>
    </row>
    <row r="32" ht="14.25" thickBot="1">
      <c r="A32" s="84" t="s">
        <v>100</v>
      </c>
    </row>
    <row r="33" spans="1:4" ht="14.25" thickBot="1">
      <c r="A33" s="147" t="s">
        <v>94</v>
      </c>
      <c r="B33" s="148"/>
      <c r="C33" s="149"/>
      <c r="D33" s="116">
        <v>2273500</v>
      </c>
    </row>
    <row r="34" spans="1:4" ht="13.5">
      <c r="A34" s="19" t="s">
        <v>25</v>
      </c>
      <c r="B34" s="76"/>
      <c r="C34" s="76"/>
      <c r="D34" s="132">
        <f>D33/12*3</f>
        <v>568375</v>
      </c>
    </row>
    <row r="36" spans="1:3" ht="13.5">
      <c r="A36" s="20"/>
      <c r="C36" s="5"/>
    </row>
    <row r="37" ht="13.5">
      <c r="A37" s="84" t="s">
        <v>99</v>
      </c>
    </row>
    <row r="38" spans="3:7" ht="14.25" thickBot="1">
      <c r="C38" s="77" t="s">
        <v>97</v>
      </c>
      <c r="D38" s="78" t="s">
        <v>98</v>
      </c>
      <c r="E38" s="79"/>
      <c r="F38" s="79" t="s">
        <v>96</v>
      </c>
      <c r="G38" s="80"/>
    </row>
    <row r="39" spans="1:7" ht="14.25" thickBot="1">
      <c r="A39" s="145" t="s">
        <v>95</v>
      </c>
      <c r="B39" s="146"/>
      <c r="C39" s="81">
        <v>130000</v>
      </c>
      <c r="D39" s="81">
        <v>12</v>
      </c>
      <c r="E39" s="81"/>
      <c r="F39" s="124">
        <v>0.5</v>
      </c>
      <c r="G39" s="125">
        <f>C39*D39*F39</f>
        <v>780000</v>
      </c>
    </row>
    <row r="40" spans="3:7" ht="13.5">
      <c r="C40" s="23"/>
      <c r="D40" s="23"/>
      <c r="E40" s="83" t="s">
        <v>25</v>
      </c>
      <c r="F40" s="82"/>
      <c r="G40" s="21">
        <f>G39/12*3</f>
        <v>195000</v>
      </c>
    </row>
    <row r="41" spans="3:7" ht="13.5">
      <c r="C41" s="23"/>
      <c r="D41" s="23"/>
      <c r="E41" s="20"/>
      <c r="F41" s="21"/>
      <c r="G41" s="21"/>
    </row>
    <row r="42" spans="3:7" ht="13.5">
      <c r="C42" s="23"/>
      <c r="D42" s="23"/>
      <c r="E42" s="20"/>
      <c r="F42" s="21"/>
      <c r="G42" s="21"/>
    </row>
    <row r="43" spans="3:7" ht="13.5">
      <c r="C43" s="23"/>
      <c r="D43" s="23"/>
      <c r="E43" s="20"/>
      <c r="F43" s="21"/>
      <c r="G43" s="21"/>
    </row>
    <row r="44" spans="3:7" ht="13.5">
      <c r="C44" s="23"/>
      <c r="D44" s="23"/>
      <c r="E44" s="20"/>
      <c r="F44" s="21"/>
      <c r="G44" s="21"/>
    </row>
    <row r="45" spans="1:7" ht="13.5">
      <c r="A45" s="84" t="s">
        <v>103</v>
      </c>
      <c r="C45" s="23"/>
      <c r="D45" s="23"/>
      <c r="E45" s="20"/>
      <c r="F45" s="21"/>
      <c r="G45" s="21"/>
    </row>
    <row r="46" spans="3:7" ht="13.5">
      <c r="C46" s="104" t="s">
        <v>105</v>
      </c>
      <c r="D46" s="104" t="s">
        <v>106</v>
      </c>
      <c r="E46" s="103" t="s">
        <v>107</v>
      </c>
      <c r="F46" s="104"/>
      <c r="G46" s="105"/>
    </row>
    <row r="47" spans="1:7" ht="13.5">
      <c r="A47" s="102" t="s">
        <v>104</v>
      </c>
      <c r="B47" s="103"/>
      <c r="C47" s="101">
        <v>500</v>
      </c>
      <c r="D47" s="101">
        <v>3</v>
      </c>
      <c r="E47" s="100">
        <v>48</v>
      </c>
      <c r="F47" s="101"/>
      <c r="G47" s="110">
        <f>C47*D47*E47</f>
        <v>72000</v>
      </c>
    </row>
    <row r="48" spans="4:7" ht="13.5">
      <c r="D48" s="107" t="s">
        <v>109</v>
      </c>
      <c r="E48" s="103" t="s">
        <v>110</v>
      </c>
      <c r="F48" s="104"/>
      <c r="G48" s="105"/>
    </row>
    <row r="49" spans="1:9" ht="14.25" thickBot="1">
      <c r="A49" s="106" t="s">
        <v>108</v>
      </c>
      <c r="B49" s="108"/>
      <c r="C49" s="109">
        <v>1000</v>
      </c>
      <c r="D49" s="102">
        <v>20</v>
      </c>
      <c r="E49" s="103">
        <v>4</v>
      </c>
      <c r="F49" s="103"/>
      <c r="G49" s="126">
        <f>C49*D49*E49</f>
        <v>80000</v>
      </c>
      <c r="H49" s="2" t="s">
        <v>129</v>
      </c>
      <c r="I49" s="23" t="s">
        <v>131</v>
      </c>
    </row>
    <row r="50" spans="1:9" ht="14.25" thickBot="1">
      <c r="A50" s="20"/>
      <c r="B50" s="20"/>
      <c r="C50" s="21"/>
      <c r="D50" s="20"/>
      <c r="E50" s="20" t="s">
        <v>111</v>
      </c>
      <c r="G50" s="125">
        <f>SUM(G46:G49)</f>
        <v>152000</v>
      </c>
      <c r="H50" s="5">
        <f>G39+G50</f>
        <v>932000</v>
      </c>
      <c r="I50" s="23">
        <f>H50/12*3</f>
        <v>233000</v>
      </c>
    </row>
    <row r="51" spans="3:7" ht="13.5">
      <c r="C51" s="23"/>
      <c r="E51" s="20" t="s">
        <v>112</v>
      </c>
      <c r="G51" s="21">
        <f>G50/12*3</f>
        <v>38000</v>
      </c>
    </row>
    <row r="52" spans="3:7" ht="13.5">
      <c r="C52" s="23"/>
      <c r="E52" s="20"/>
      <c r="G52" s="21"/>
    </row>
    <row r="53" spans="1:7" ht="13.5">
      <c r="A53" s="84" t="s">
        <v>113</v>
      </c>
      <c r="C53" s="23"/>
      <c r="E53" s="20"/>
      <c r="G53" s="21"/>
    </row>
    <row r="54" spans="3:7" ht="13.5">
      <c r="C54" s="107" t="s">
        <v>102</v>
      </c>
      <c r="D54" s="103" t="s">
        <v>120</v>
      </c>
      <c r="E54" s="103" t="s">
        <v>122</v>
      </c>
      <c r="F54" s="103"/>
      <c r="G54" s="105" t="s">
        <v>121</v>
      </c>
    </row>
    <row r="55" spans="1:7" ht="13.5">
      <c r="A55" s="106" t="s">
        <v>114</v>
      </c>
      <c r="B55" s="85"/>
      <c r="C55" s="107">
        <v>800</v>
      </c>
      <c r="D55" s="103">
        <v>1</v>
      </c>
      <c r="E55" s="103">
        <v>40</v>
      </c>
      <c r="F55" s="103"/>
      <c r="G55" s="105">
        <f>C55*D55*E55</f>
        <v>32000</v>
      </c>
    </row>
    <row r="56" spans="1:7" ht="13.5">
      <c r="A56" s="106" t="s">
        <v>115</v>
      </c>
      <c r="B56" s="85"/>
      <c r="C56" s="107">
        <v>300</v>
      </c>
      <c r="D56" s="103">
        <v>0</v>
      </c>
      <c r="E56" s="103">
        <v>0</v>
      </c>
      <c r="F56" s="103"/>
      <c r="G56" s="105">
        <f>C56*D56*E56</f>
        <v>0</v>
      </c>
    </row>
    <row r="57" spans="1:7" ht="14.25" thickBot="1">
      <c r="A57" s="106" t="s">
        <v>116</v>
      </c>
      <c r="B57" s="85"/>
      <c r="C57" s="107">
        <v>1000</v>
      </c>
      <c r="D57" s="103">
        <v>0</v>
      </c>
      <c r="E57" s="103">
        <v>0</v>
      </c>
      <c r="F57" s="103"/>
      <c r="G57" s="126">
        <f>C57*D57*E57</f>
        <v>0</v>
      </c>
    </row>
    <row r="58" spans="3:7" ht="14.25" thickBot="1">
      <c r="C58" s="23"/>
      <c r="E58" s="20"/>
      <c r="G58" s="125">
        <f>SUM(G55:G57)</f>
        <v>32000</v>
      </c>
    </row>
    <row r="59" spans="3:7" ht="13.5">
      <c r="C59" s="23"/>
      <c r="E59" s="20"/>
      <c r="G59" s="21"/>
    </row>
    <row r="60" spans="1:7" ht="13.5">
      <c r="A60" s="84" t="s">
        <v>117</v>
      </c>
      <c r="C60" s="23"/>
      <c r="E60" s="20"/>
      <c r="G60" s="21"/>
    </row>
    <row r="61" spans="3:9" ht="14.25" thickBot="1">
      <c r="C61" s="107" t="s">
        <v>119</v>
      </c>
      <c r="D61" s="103" t="s">
        <v>110</v>
      </c>
      <c r="E61" s="103"/>
      <c r="F61" s="103"/>
      <c r="G61" s="126"/>
      <c r="H61" s="2" t="s">
        <v>130</v>
      </c>
      <c r="I61" s="23" t="s">
        <v>131</v>
      </c>
    </row>
    <row r="62" spans="1:9" ht="14.25" thickBot="1">
      <c r="A62" s="106" t="s">
        <v>118</v>
      </c>
      <c r="B62" s="85"/>
      <c r="C62" s="107">
        <v>30000</v>
      </c>
      <c r="D62" s="103">
        <v>3</v>
      </c>
      <c r="E62" s="103"/>
      <c r="F62" s="127"/>
      <c r="G62" s="125">
        <f>C62*D62</f>
        <v>90000</v>
      </c>
      <c r="H62" s="5">
        <f>D33+G58+G62</f>
        <v>2395500</v>
      </c>
      <c r="I62" s="23">
        <f>D33/12*3+G58+G62</f>
        <v>690375</v>
      </c>
    </row>
    <row r="63" spans="3:7" ht="13.5">
      <c r="C63" s="23"/>
      <c r="E63" s="20"/>
      <c r="G63" s="21"/>
    </row>
    <row r="64" spans="3:7" ht="14.25" thickBot="1">
      <c r="C64" s="23"/>
      <c r="E64" s="20"/>
      <c r="F64" s="20"/>
      <c r="G64" s="20"/>
    </row>
    <row r="65" spans="5:7" ht="14.25" thickBot="1">
      <c r="E65" s="128" t="s">
        <v>34</v>
      </c>
      <c r="F65" s="129"/>
      <c r="G65" s="130">
        <f>SUM(G21+D33+G39+G50+G58+G62)</f>
        <v>22327100</v>
      </c>
    </row>
    <row r="66" spans="5:7" ht="13.5">
      <c r="E66" s="20" t="s">
        <v>25</v>
      </c>
      <c r="G66" s="5">
        <f>G22+D34+G40+G51+G58+G62</f>
        <v>5673275</v>
      </c>
    </row>
  </sheetData>
  <mergeCells count="20">
    <mergeCell ref="A39:B39"/>
    <mergeCell ref="A33:C33"/>
    <mergeCell ref="A22:F22"/>
    <mergeCell ref="B13:B14"/>
    <mergeCell ref="A21:F21"/>
    <mergeCell ref="A16:A17"/>
    <mergeCell ref="B20:C20"/>
    <mergeCell ref="A19:A20"/>
    <mergeCell ref="A18:C18"/>
    <mergeCell ref="B19:C19"/>
    <mergeCell ref="D5:G5"/>
    <mergeCell ref="B17:C17"/>
    <mergeCell ref="A5:C7"/>
    <mergeCell ref="B9:C9"/>
    <mergeCell ref="A15:C15"/>
    <mergeCell ref="B16:C16"/>
    <mergeCell ref="B10:C10"/>
    <mergeCell ref="B11:B12"/>
    <mergeCell ref="A8:C8"/>
    <mergeCell ref="A9:A14"/>
  </mergeCells>
  <printOptions/>
  <pageMargins left="0.7874015748031497" right="0.7874015748031497" top="0.65" bottom="0.13" header="0.35433070866141736" footer="0.43"/>
  <pageSetup orientation="landscape" paperSize="9" scale="65" r:id="rId1"/>
  <headerFooter alignWithMargins="0">
    <oddHeader>&amp;L
&amp;R&amp;"ＭＳ 明朝,標準"&amp;10子育て支援プラザ収入&amp;"ＭＳ Ｐゴシック,標準"&amp;11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="60" zoomScaleNormal="75" workbookViewId="0" topLeftCell="A16">
      <selection activeCell="A3" sqref="A3"/>
    </sheetView>
  </sheetViews>
  <sheetFormatPr defaultColWidth="9.00390625" defaultRowHeight="13.5"/>
  <cols>
    <col min="2" max="2" width="16.50390625" style="0" customWidth="1"/>
    <col min="3" max="4" width="12.50390625" style="0" customWidth="1"/>
    <col min="5" max="5" width="15.625" style="0" customWidth="1"/>
    <col min="6" max="6" width="9.50390625" style="0" customWidth="1"/>
    <col min="7" max="8" width="13.50390625" style="0" customWidth="1"/>
  </cols>
  <sheetData>
    <row r="1" ht="18" thickBot="1">
      <c r="D1" s="133" t="s">
        <v>133</v>
      </c>
    </row>
    <row r="2" spans="1:8" ht="13.5">
      <c r="A2" s="2" t="s">
        <v>124</v>
      </c>
      <c r="B2" s="2"/>
      <c r="C2" s="2"/>
      <c r="D2" s="2"/>
      <c r="E2" s="2"/>
      <c r="F2" s="2"/>
      <c r="G2" s="2"/>
      <c r="H2" s="2"/>
    </row>
    <row r="3" spans="1:8" ht="14.25">
      <c r="A3" s="75" t="s">
        <v>93</v>
      </c>
      <c r="B3" s="2"/>
      <c r="C3" s="2"/>
      <c r="D3" s="2"/>
      <c r="E3" s="2"/>
      <c r="F3" s="2"/>
      <c r="G3" s="2"/>
      <c r="H3" s="2"/>
    </row>
    <row r="4" spans="1:8" ht="13.5">
      <c r="A4" s="1"/>
      <c r="B4" s="2"/>
      <c r="C4" s="2"/>
      <c r="D4" s="2"/>
      <c r="E4" s="2"/>
      <c r="F4" s="2"/>
      <c r="G4" s="2"/>
      <c r="H4" s="2"/>
    </row>
    <row r="5" spans="1:8" ht="13.5">
      <c r="A5" s="142" t="s">
        <v>14</v>
      </c>
      <c r="B5" s="143"/>
      <c r="C5" s="143"/>
      <c r="D5" s="140" t="s">
        <v>13</v>
      </c>
      <c r="E5" s="140"/>
      <c r="F5" s="140"/>
      <c r="G5" s="140"/>
      <c r="H5" s="2"/>
    </row>
    <row r="6" spans="1:8" ht="13.5">
      <c r="A6" s="143"/>
      <c r="B6" s="143"/>
      <c r="C6" s="143"/>
      <c r="D6" s="3"/>
      <c r="E6" s="3"/>
      <c r="F6" s="3"/>
      <c r="G6" s="3"/>
      <c r="H6" s="2"/>
    </row>
    <row r="7" spans="1:8" ht="27">
      <c r="A7" s="143"/>
      <c r="B7" s="143"/>
      <c r="C7" s="143"/>
      <c r="D7" s="6" t="s">
        <v>9</v>
      </c>
      <c r="E7" s="6" t="s">
        <v>10</v>
      </c>
      <c r="F7" s="6" t="s">
        <v>11</v>
      </c>
      <c r="G7" s="6" t="s">
        <v>12</v>
      </c>
      <c r="H7" s="4"/>
    </row>
    <row r="8" spans="1:8" ht="13.5">
      <c r="A8" s="144" t="s">
        <v>0</v>
      </c>
      <c r="B8" s="144"/>
      <c r="C8" s="144"/>
      <c r="D8" s="7"/>
      <c r="E8" s="8"/>
      <c r="F8" s="8"/>
      <c r="G8" s="9">
        <f>SUM(G9:G14)</f>
        <v>15669200</v>
      </c>
      <c r="H8" s="2"/>
    </row>
    <row r="9" spans="1:8" ht="13.5">
      <c r="A9" s="144"/>
      <c r="B9" s="144" t="s">
        <v>1</v>
      </c>
      <c r="C9" s="144"/>
      <c r="D9" s="10">
        <v>2000</v>
      </c>
      <c r="E9" s="11">
        <v>4000</v>
      </c>
      <c r="F9" s="11"/>
      <c r="G9" s="12">
        <f aca="true" t="shared" si="0" ref="G9:G14">D9*E9</f>
        <v>8000000</v>
      </c>
      <c r="H9" s="2"/>
    </row>
    <row r="10" spans="1:8" ht="13.5">
      <c r="A10" s="144"/>
      <c r="B10" s="144" t="s">
        <v>33</v>
      </c>
      <c r="C10" s="144"/>
      <c r="D10" s="10">
        <v>1000</v>
      </c>
      <c r="E10" s="11">
        <v>150</v>
      </c>
      <c r="F10" s="11"/>
      <c r="G10" s="12">
        <f t="shared" si="0"/>
        <v>150000</v>
      </c>
      <c r="H10" s="2"/>
    </row>
    <row r="11" spans="1:8" ht="13.5">
      <c r="A11" s="144"/>
      <c r="B11" s="144" t="s">
        <v>2</v>
      </c>
      <c r="C11" s="3" t="s">
        <v>3</v>
      </c>
      <c r="D11" s="10">
        <v>100</v>
      </c>
      <c r="E11" s="11">
        <v>17776</v>
      </c>
      <c r="F11" s="11"/>
      <c r="G11" s="12">
        <f t="shared" si="0"/>
        <v>1777600</v>
      </c>
      <c r="H11" s="2"/>
    </row>
    <row r="12" spans="1:8" ht="13.5">
      <c r="A12" s="144"/>
      <c r="B12" s="144"/>
      <c r="C12" s="3" t="s">
        <v>4</v>
      </c>
      <c r="D12" s="10">
        <v>200</v>
      </c>
      <c r="E12" s="11">
        <v>26788</v>
      </c>
      <c r="F12" s="11"/>
      <c r="G12" s="12">
        <f t="shared" si="0"/>
        <v>5357600</v>
      </c>
      <c r="H12" s="2"/>
    </row>
    <row r="13" spans="1:8" ht="13.5">
      <c r="A13" s="144"/>
      <c r="B13" s="144" t="s">
        <v>5</v>
      </c>
      <c r="C13" s="3" t="s">
        <v>6</v>
      </c>
      <c r="D13" s="10">
        <v>100</v>
      </c>
      <c r="E13" s="11">
        <v>3600</v>
      </c>
      <c r="F13" s="11"/>
      <c r="G13" s="12">
        <f t="shared" si="0"/>
        <v>360000</v>
      </c>
      <c r="H13" s="2"/>
    </row>
    <row r="14" spans="1:8" ht="13.5">
      <c r="A14" s="144"/>
      <c r="B14" s="144"/>
      <c r="C14" s="3" t="s">
        <v>4</v>
      </c>
      <c r="D14" s="10">
        <v>100</v>
      </c>
      <c r="E14" s="11">
        <v>240</v>
      </c>
      <c r="F14" s="11"/>
      <c r="G14" s="12">
        <f t="shared" si="0"/>
        <v>24000</v>
      </c>
      <c r="H14" s="2"/>
    </row>
    <row r="15" spans="1:8" ht="13.5">
      <c r="A15" s="144" t="s">
        <v>7</v>
      </c>
      <c r="B15" s="144"/>
      <c r="C15" s="144"/>
      <c r="D15" s="10"/>
      <c r="E15" s="11"/>
      <c r="F15" s="11"/>
      <c r="G15" s="12"/>
      <c r="H15" s="2" t="s">
        <v>127</v>
      </c>
    </row>
    <row r="16" spans="1:8" ht="13.5">
      <c r="A16" s="152"/>
      <c r="B16" s="144" t="s">
        <v>15</v>
      </c>
      <c r="C16" s="144"/>
      <c r="D16" s="10">
        <v>10400</v>
      </c>
      <c r="E16" s="11">
        <v>58</v>
      </c>
      <c r="F16" s="13">
        <v>0.5</v>
      </c>
      <c r="G16" s="12">
        <f>D16*E16*F16</f>
        <v>301600</v>
      </c>
      <c r="H16" s="5">
        <f>G16+G17</f>
        <v>1318000</v>
      </c>
    </row>
    <row r="17" spans="1:8" ht="13.5">
      <c r="A17" s="153"/>
      <c r="B17" s="141" t="s">
        <v>16</v>
      </c>
      <c r="C17" s="141"/>
      <c r="D17" s="10">
        <v>16800</v>
      </c>
      <c r="E17" s="11">
        <v>121</v>
      </c>
      <c r="F17" s="13">
        <v>0.5</v>
      </c>
      <c r="G17" s="12">
        <f>D17*E17*F17</f>
        <v>1016400</v>
      </c>
      <c r="H17" s="2"/>
    </row>
    <row r="18" spans="1:8" ht="13.5">
      <c r="A18" s="144" t="s">
        <v>8</v>
      </c>
      <c r="B18" s="144"/>
      <c r="C18" s="144"/>
      <c r="D18" s="10"/>
      <c r="E18" s="11"/>
      <c r="F18" s="13"/>
      <c r="G18" s="12"/>
      <c r="H18" s="2" t="s">
        <v>128</v>
      </c>
    </row>
    <row r="19" spans="1:8" ht="13.5">
      <c r="A19" s="144"/>
      <c r="B19" s="144" t="s">
        <v>17</v>
      </c>
      <c r="C19" s="144"/>
      <c r="D19" s="10">
        <v>2400</v>
      </c>
      <c r="E19" s="11">
        <v>2200</v>
      </c>
      <c r="F19" s="13">
        <v>0.3</v>
      </c>
      <c r="G19" s="12">
        <f>D19*E19*F19</f>
        <v>1584000</v>
      </c>
      <c r="H19" s="5">
        <f>G19+G20</f>
        <v>2012400</v>
      </c>
    </row>
    <row r="20" spans="1:8" ht="14.25" thickBot="1">
      <c r="A20" s="154"/>
      <c r="B20" s="144" t="s">
        <v>18</v>
      </c>
      <c r="C20" s="144"/>
      <c r="D20" s="14">
        <v>2400</v>
      </c>
      <c r="E20" s="15">
        <v>595</v>
      </c>
      <c r="F20" s="16">
        <v>0.3</v>
      </c>
      <c r="G20" s="122">
        <f>D20*E20*F20</f>
        <v>428400</v>
      </c>
      <c r="H20" s="2"/>
    </row>
    <row r="21" spans="1:8" ht="14.25" thickBot="1">
      <c r="A21" s="150" t="s">
        <v>24</v>
      </c>
      <c r="B21" s="150"/>
      <c r="C21" s="150"/>
      <c r="D21" s="150"/>
      <c r="E21" s="150"/>
      <c r="F21" s="151"/>
      <c r="G21" s="123">
        <f>SUM(G8,G16,G17,G19,G20)</f>
        <v>18999600</v>
      </c>
      <c r="H21" s="2"/>
    </row>
    <row r="22" spans="1:8" ht="13.5">
      <c r="A22" s="2"/>
      <c r="B22" s="2"/>
      <c r="C22" s="2"/>
      <c r="D22" s="2"/>
      <c r="E22" s="2"/>
      <c r="F22" s="2"/>
      <c r="G22" s="5"/>
      <c r="H22" s="2"/>
    </row>
    <row r="23" spans="1:8" ht="13.5">
      <c r="A23" s="2"/>
      <c r="B23" s="2"/>
      <c r="C23" s="2"/>
      <c r="D23" s="2"/>
      <c r="E23" s="2"/>
      <c r="F23" s="2"/>
      <c r="G23" s="5"/>
      <c r="H23" s="2"/>
    </row>
    <row r="24" spans="1:8" ht="13.5">
      <c r="A24" s="2"/>
      <c r="B24" s="2" t="s">
        <v>20</v>
      </c>
      <c r="C24" s="2"/>
      <c r="D24" s="2"/>
      <c r="E24" s="2"/>
      <c r="F24" s="2"/>
      <c r="G24" s="2"/>
      <c r="H24" s="2"/>
    </row>
    <row r="25" spans="1:8" ht="13.5">
      <c r="A25" s="2"/>
      <c r="B25" s="2" t="s">
        <v>19</v>
      </c>
      <c r="C25" s="2"/>
      <c r="D25" s="2"/>
      <c r="E25" s="2"/>
      <c r="F25" s="2"/>
      <c r="G25" s="2"/>
      <c r="H25" s="2"/>
    </row>
    <row r="26" spans="1:8" ht="13.5">
      <c r="A26" s="2"/>
      <c r="B26" s="2" t="s">
        <v>21</v>
      </c>
      <c r="C26" s="2"/>
      <c r="D26" s="2"/>
      <c r="E26" s="2"/>
      <c r="F26" s="2"/>
      <c r="G26" s="2"/>
      <c r="H26" s="2"/>
    </row>
    <row r="27" spans="1:8" ht="13.5">
      <c r="A27" s="2"/>
      <c r="B27" s="2" t="s">
        <v>22</v>
      </c>
      <c r="C27" s="2"/>
      <c r="D27" s="2"/>
      <c r="E27" s="2"/>
      <c r="F27" s="2"/>
      <c r="G27" s="2"/>
      <c r="H27" s="2"/>
    </row>
    <row r="28" spans="1:8" ht="13.5">
      <c r="A28" s="2"/>
      <c r="B28" s="2" t="s">
        <v>23</v>
      </c>
      <c r="C28" s="2"/>
      <c r="D28" s="2"/>
      <c r="E28" s="2"/>
      <c r="F28" s="2"/>
      <c r="G28" s="2"/>
      <c r="H28" s="2"/>
    </row>
    <row r="29" spans="1:8" ht="13.5">
      <c r="A29" s="2"/>
      <c r="B29" s="2"/>
      <c r="C29" s="2"/>
      <c r="D29" s="2"/>
      <c r="E29" s="2"/>
      <c r="F29" s="2"/>
      <c r="G29" s="2"/>
      <c r="H29" s="2"/>
    </row>
    <row r="30" spans="1:8" ht="13.5">
      <c r="A30" s="2"/>
      <c r="B30" s="22"/>
      <c r="C30" s="2"/>
      <c r="D30" s="2"/>
      <c r="E30" s="2"/>
      <c r="F30" s="2"/>
      <c r="G30" s="2"/>
      <c r="H30" s="2"/>
    </row>
    <row r="31" spans="1:8" ht="14.25" thickBot="1">
      <c r="A31" s="84" t="s">
        <v>100</v>
      </c>
      <c r="B31" s="2"/>
      <c r="C31" s="2"/>
      <c r="D31" s="2"/>
      <c r="E31" s="2"/>
      <c r="F31" s="2"/>
      <c r="G31" s="2"/>
      <c r="H31" s="2"/>
    </row>
    <row r="32" spans="1:8" ht="14.25" thickBot="1">
      <c r="A32" s="147" t="s">
        <v>94</v>
      </c>
      <c r="B32" s="148"/>
      <c r="C32" s="149"/>
      <c r="D32" s="116">
        <v>2273500</v>
      </c>
      <c r="E32" s="2"/>
      <c r="F32" s="2"/>
      <c r="G32" s="2"/>
      <c r="H32" s="2"/>
    </row>
    <row r="33" spans="1:8" ht="13.5">
      <c r="A33" s="2"/>
      <c r="B33" s="2"/>
      <c r="C33" s="2"/>
      <c r="D33" s="2"/>
      <c r="E33" s="2"/>
      <c r="F33" s="2"/>
      <c r="G33" s="2"/>
      <c r="H33" s="2"/>
    </row>
    <row r="34" spans="1:8" ht="13.5">
      <c r="A34" s="2"/>
      <c r="B34" s="2"/>
      <c r="C34" s="2"/>
      <c r="D34" s="2"/>
      <c r="E34" s="2"/>
      <c r="F34" s="2"/>
      <c r="G34" s="2"/>
      <c r="H34" s="2"/>
    </row>
    <row r="35" spans="1:8" ht="13.5">
      <c r="A35" s="2"/>
      <c r="B35" s="2"/>
      <c r="C35" s="2"/>
      <c r="D35" s="2"/>
      <c r="E35" s="2"/>
      <c r="F35" s="2"/>
      <c r="G35" s="2"/>
      <c r="H35" s="2"/>
    </row>
    <row r="36" spans="1:8" ht="13.5">
      <c r="A36" s="20"/>
      <c r="B36" s="2"/>
      <c r="C36" s="5"/>
      <c r="D36" s="2"/>
      <c r="E36" s="2"/>
      <c r="F36" s="2"/>
      <c r="G36" s="2"/>
      <c r="H36" s="2"/>
    </row>
    <row r="37" spans="1:8" ht="13.5">
      <c r="A37" s="84" t="s">
        <v>99</v>
      </c>
      <c r="B37" s="2"/>
      <c r="C37" s="2"/>
      <c r="D37" s="2"/>
      <c r="E37" s="2"/>
      <c r="F37" s="2"/>
      <c r="G37" s="2"/>
      <c r="H37" s="2"/>
    </row>
    <row r="38" spans="1:8" ht="14.25" thickBot="1">
      <c r="A38" s="2"/>
      <c r="B38" s="2"/>
      <c r="C38" s="77" t="s">
        <v>97</v>
      </c>
      <c r="D38" s="78" t="s">
        <v>98</v>
      </c>
      <c r="E38" s="79"/>
      <c r="F38" s="79" t="s">
        <v>96</v>
      </c>
      <c r="G38" s="80"/>
      <c r="H38" s="2"/>
    </row>
    <row r="39" spans="1:8" ht="14.25" thickBot="1">
      <c r="A39" s="145" t="s">
        <v>95</v>
      </c>
      <c r="B39" s="146"/>
      <c r="C39" s="81">
        <v>130000</v>
      </c>
      <c r="D39" s="81">
        <v>12</v>
      </c>
      <c r="E39" s="81"/>
      <c r="F39" s="124">
        <v>0.5</v>
      </c>
      <c r="G39" s="125">
        <f>C39*D39*F39</f>
        <v>780000</v>
      </c>
      <c r="H39" s="2"/>
    </row>
    <row r="40" spans="1:8" ht="13.5">
      <c r="A40" s="2"/>
      <c r="B40" s="2"/>
      <c r="C40" s="23"/>
      <c r="D40" s="23"/>
      <c r="E40" s="83"/>
      <c r="F40" s="82"/>
      <c r="G40" s="21"/>
      <c r="H40" s="2"/>
    </row>
    <row r="41" spans="1:8" ht="13.5">
      <c r="A41" s="2"/>
      <c r="B41" s="2"/>
      <c r="C41" s="23"/>
      <c r="D41" s="23"/>
      <c r="E41" s="20"/>
      <c r="F41" s="21"/>
      <c r="G41" s="21"/>
      <c r="H41" s="2"/>
    </row>
    <row r="42" spans="1:8" ht="13.5">
      <c r="A42" s="84" t="s">
        <v>103</v>
      </c>
      <c r="B42" s="2"/>
      <c r="C42" s="23"/>
      <c r="D42" s="23"/>
      <c r="E42" s="20"/>
      <c r="F42" s="21"/>
      <c r="G42" s="21"/>
      <c r="H42" s="2"/>
    </row>
    <row r="43" spans="1:8" ht="13.5">
      <c r="A43" s="2"/>
      <c r="B43" s="2"/>
      <c r="C43" s="104" t="s">
        <v>105</v>
      </c>
      <c r="D43" s="104" t="s">
        <v>106</v>
      </c>
      <c r="E43" s="103" t="s">
        <v>107</v>
      </c>
      <c r="F43" s="104"/>
      <c r="G43" s="105"/>
      <c r="H43" s="2"/>
    </row>
    <row r="44" spans="1:8" ht="13.5">
      <c r="A44" s="102" t="s">
        <v>104</v>
      </c>
      <c r="B44" s="103"/>
      <c r="C44" s="101">
        <v>500</v>
      </c>
      <c r="D44" s="101">
        <v>3</v>
      </c>
      <c r="E44" s="100">
        <v>48</v>
      </c>
      <c r="F44" s="101"/>
      <c r="G44" s="110">
        <f>C44*D44*E44</f>
        <v>72000</v>
      </c>
      <c r="H44" s="2"/>
    </row>
    <row r="45" spans="1:8" ht="13.5">
      <c r="A45" s="2"/>
      <c r="B45" s="2"/>
      <c r="C45" s="2"/>
      <c r="D45" s="107" t="s">
        <v>109</v>
      </c>
      <c r="E45" s="103" t="s">
        <v>110</v>
      </c>
      <c r="F45" s="104"/>
      <c r="G45" s="105"/>
      <c r="H45" s="2"/>
    </row>
    <row r="46" spans="1:8" ht="14.25" thickBot="1">
      <c r="A46" s="106" t="s">
        <v>108</v>
      </c>
      <c r="B46" s="108"/>
      <c r="C46" s="109">
        <v>1000</v>
      </c>
      <c r="D46" s="102">
        <v>20</v>
      </c>
      <c r="E46" s="103">
        <v>4</v>
      </c>
      <c r="F46" s="103"/>
      <c r="G46" s="126">
        <f>C46*D46*E46</f>
        <v>80000</v>
      </c>
      <c r="H46" s="2"/>
    </row>
    <row r="47" spans="1:8" ht="14.25" thickBot="1">
      <c r="A47" s="20"/>
      <c r="B47" s="20"/>
      <c r="C47" s="21"/>
      <c r="D47" s="20"/>
      <c r="E47" s="20" t="s">
        <v>111</v>
      </c>
      <c r="F47" s="2"/>
      <c r="G47" s="125">
        <f>SUM(G43:G46)</f>
        <v>152000</v>
      </c>
      <c r="H47" s="2" t="s">
        <v>129</v>
      </c>
    </row>
    <row r="48" spans="1:8" ht="13.5">
      <c r="A48" s="2"/>
      <c r="B48" s="2"/>
      <c r="C48" s="23"/>
      <c r="D48" s="2"/>
      <c r="E48" s="20"/>
      <c r="F48" s="2"/>
      <c r="G48" s="21"/>
      <c r="H48" s="5">
        <f>G39+G47</f>
        <v>932000</v>
      </c>
    </row>
    <row r="49" spans="1:7" ht="13.5">
      <c r="A49" s="2"/>
      <c r="B49" s="2"/>
      <c r="C49" s="23"/>
      <c r="D49" s="2"/>
      <c r="E49" s="20"/>
      <c r="F49" s="2"/>
      <c r="G49" s="21"/>
    </row>
    <row r="50" spans="1:8" ht="13.5">
      <c r="A50" s="84" t="s">
        <v>113</v>
      </c>
      <c r="B50" s="2"/>
      <c r="C50" s="23"/>
      <c r="D50" s="2"/>
      <c r="E50" s="20"/>
      <c r="F50" s="2"/>
      <c r="G50" s="21"/>
      <c r="H50" s="2"/>
    </row>
    <row r="51" spans="1:8" ht="13.5">
      <c r="A51" s="2"/>
      <c r="B51" s="2"/>
      <c r="C51" s="107" t="s">
        <v>102</v>
      </c>
      <c r="D51" s="103" t="s">
        <v>120</v>
      </c>
      <c r="E51" s="103" t="s">
        <v>122</v>
      </c>
      <c r="F51" s="103"/>
      <c r="G51" s="105" t="s">
        <v>121</v>
      </c>
      <c r="H51" s="2"/>
    </row>
    <row r="52" spans="1:8" ht="13.5">
      <c r="A52" s="106" t="s">
        <v>114</v>
      </c>
      <c r="B52" s="85"/>
      <c r="C52" s="107">
        <v>800</v>
      </c>
      <c r="D52" s="103">
        <v>1</v>
      </c>
      <c r="E52" s="103">
        <v>40</v>
      </c>
      <c r="F52" s="103"/>
      <c r="G52" s="105">
        <f>C52*D52*E52</f>
        <v>32000</v>
      </c>
      <c r="H52" s="2"/>
    </row>
    <row r="53" spans="1:8" ht="13.5">
      <c r="A53" s="106" t="s">
        <v>115</v>
      </c>
      <c r="B53" s="85"/>
      <c r="C53" s="107">
        <v>300</v>
      </c>
      <c r="D53" s="103">
        <v>0</v>
      </c>
      <c r="E53" s="103">
        <v>0</v>
      </c>
      <c r="F53" s="103"/>
      <c r="G53" s="105">
        <f>C53*D53*E53</f>
        <v>0</v>
      </c>
      <c r="H53" s="2"/>
    </row>
    <row r="54" spans="1:8" ht="14.25" thickBot="1">
      <c r="A54" s="106" t="s">
        <v>116</v>
      </c>
      <c r="B54" s="85"/>
      <c r="C54" s="107">
        <v>1000</v>
      </c>
      <c r="D54" s="103">
        <v>0</v>
      </c>
      <c r="E54" s="103">
        <v>0</v>
      </c>
      <c r="F54" s="103"/>
      <c r="G54" s="126">
        <f>C54*D54*E54</f>
        <v>0</v>
      </c>
      <c r="H54" s="2"/>
    </row>
    <row r="55" spans="1:8" ht="14.25" thickBot="1">
      <c r="A55" s="2"/>
      <c r="B55" s="2"/>
      <c r="C55" s="23"/>
      <c r="D55" s="2"/>
      <c r="E55" s="20"/>
      <c r="F55" s="2"/>
      <c r="G55" s="125">
        <f>SUM(G52:G54)</f>
        <v>32000</v>
      </c>
      <c r="H55" s="2"/>
    </row>
    <row r="56" spans="1:8" ht="13.5">
      <c r="A56" s="2"/>
      <c r="B56" s="2"/>
      <c r="C56" s="23"/>
      <c r="D56" s="2"/>
      <c r="E56" s="20"/>
      <c r="F56" s="2"/>
      <c r="G56" s="21"/>
      <c r="H56" s="2"/>
    </row>
    <row r="57" spans="1:8" ht="13.5">
      <c r="A57" s="84" t="s">
        <v>117</v>
      </c>
      <c r="B57" s="2"/>
      <c r="C57" s="23"/>
      <c r="D57" s="2"/>
      <c r="E57" s="20"/>
      <c r="F57" s="2"/>
      <c r="G57" s="21"/>
      <c r="H57" s="2"/>
    </row>
    <row r="58" spans="1:8" ht="14.25" thickBot="1">
      <c r="A58" s="2"/>
      <c r="B58" s="2"/>
      <c r="C58" s="107" t="s">
        <v>119</v>
      </c>
      <c r="D58" s="103" t="s">
        <v>110</v>
      </c>
      <c r="E58" s="103"/>
      <c r="F58" s="103"/>
      <c r="G58" s="126"/>
      <c r="H58" s="2"/>
    </row>
    <row r="59" spans="1:8" ht="14.25" thickBot="1">
      <c r="A59" s="106" t="s">
        <v>118</v>
      </c>
      <c r="B59" s="85"/>
      <c r="C59" s="107">
        <v>30000</v>
      </c>
      <c r="D59" s="103">
        <v>3</v>
      </c>
      <c r="E59" s="103"/>
      <c r="F59" s="127"/>
      <c r="G59" s="125">
        <f>C59*D59</f>
        <v>90000</v>
      </c>
      <c r="H59" s="2"/>
    </row>
    <row r="60" spans="1:8" ht="13.5">
      <c r="A60" s="2"/>
      <c r="B60" s="2"/>
      <c r="C60" s="23"/>
      <c r="D60" s="2"/>
      <c r="E60" s="20"/>
      <c r="F60" s="2"/>
      <c r="G60" s="21"/>
      <c r="H60" s="2" t="s">
        <v>130</v>
      </c>
    </row>
    <row r="61" spans="1:8" ht="14.25" thickBot="1">
      <c r="A61" s="2"/>
      <c r="B61" s="2"/>
      <c r="C61" s="23"/>
      <c r="D61" s="2"/>
      <c r="E61" s="20"/>
      <c r="F61" s="20"/>
      <c r="G61" s="20"/>
      <c r="H61" s="5">
        <f>D32+G55+G59</f>
        <v>2395500</v>
      </c>
    </row>
    <row r="62" spans="1:8" ht="14.25" thickBot="1">
      <c r="A62" s="2"/>
      <c r="B62" s="2"/>
      <c r="C62" s="2"/>
      <c r="D62" s="2"/>
      <c r="E62" s="128" t="s">
        <v>34</v>
      </c>
      <c r="F62" s="129"/>
      <c r="G62" s="130">
        <f>SUM(G21+D32+G39+G47+G55+G59)</f>
        <v>22327100</v>
      </c>
      <c r="H62" s="2"/>
    </row>
    <row r="63" spans="1:8" ht="13.5">
      <c r="A63" s="2"/>
      <c r="B63" s="2"/>
      <c r="C63" s="2"/>
      <c r="D63" s="2"/>
      <c r="E63" s="20"/>
      <c r="F63" s="2"/>
      <c r="G63" s="5"/>
      <c r="H63" s="2"/>
    </row>
    <row r="64" ht="13.5">
      <c r="H64" s="2"/>
    </row>
    <row r="65" ht="13.5">
      <c r="H65" s="2"/>
    </row>
  </sheetData>
  <mergeCells count="19">
    <mergeCell ref="A5:C7"/>
    <mergeCell ref="D5:G5"/>
    <mergeCell ref="A8:C8"/>
    <mergeCell ref="A9:A14"/>
    <mergeCell ref="B9:C9"/>
    <mergeCell ref="B10:C10"/>
    <mergeCell ref="B11:B12"/>
    <mergeCell ref="B13:B14"/>
    <mergeCell ref="A15:C15"/>
    <mergeCell ref="A16:A17"/>
    <mergeCell ref="B16:C16"/>
    <mergeCell ref="B17:C17"/>
    <mergeCell ref="A21:F21"/>
    <mergeCell ref="A32:C32"/>
    <mergeCell ref="A39:B39"/>
    <mergeCell ref="A18:C18"/>
    <mergeCell ref="A19:A20"/>
    <mergeCell ref="B19:C19"/>
    <mergeCell ref="B20:C20"/>
  </mergeCells>
  <printOptions/>
  <pageMargins left="0.75" right="0.75" top="1" bottom="1" header="0.512" footer="0.512"/>
  <pageSetup orientation="landscape" paperSize="9" scale="57" r:id="rId1"/>
  <headerFooter alignWithMargins="0">
    <oddHeader>&amp;R&amp;"ＭＳ 明朝,標準"&amp;10子育て支援プラザ収入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60" zoomScaleNormal="75" workbookViewId="0" topLeftCell="A16">
      <selection activeCell="A3" sqref="A3"/>
    </sheetView>
  </sheetViews>
  <sheetFormatPr defaultColWidth="9.00390625" defaultRowHeight="13.5"/>
  <cols>
    <col min="2" max="2" width="16.375" style="0" customWidth="1"/>
    <col min="3" max="3" width="12.50390625" style="0" customWidth="1"/>
    <col min="4" max="5" width="15.50390625" style="0" customWidth="1"/>
    <col min="7" max="7" width="15.375" style="0" customWidth="1"/>
    <col min="8" max="8" width="18.375" style="0" bestFit="1" customWidth="1"/>
  </cols>
  <sheetData>
    <row r="1" ht="18" thickBot="1">
      <c r="D1" s="133" t="s">
        <v>134</v>
      </c>
    </row>
    <row r="2" spans="1:8" ht="13.5">
      <c r="A2" s="2" t="s">
        <v>125</v>
      </c>
      <c r="B2" s="2"/>
      <c r="C2" s="2"/>
      <c r="D2" s="2"/>
      <c r="E2" s="2"/>
      <c r="F2" s="2"/>
      <c r="G2" s="2"/>
      <c r="H2" s="2"/>
    </row>
    <row r="3" spans="1:8" ht="14.25">
      <c r="A3" s="75" t="s">
        <v>93</v>
      </c>
      <c r="B3" s="2"/>
      <c r="C3" s="2"/>
      <c r="D3" s="2"/>
      <c r="E3" s="2"/>
      <c r="F3" s="2"/>
      <c r="G3" s="2"/>
      <c r="H3" s="2"/>
    </row>
    <row r="4" spans="1:8" ht="13.5">
      <c r="A4" s="1"/>
      <c r="B4" s="2"/>
      <c r="C4" s="2"/>
      <c r="D4" s="2"/>
      <c r="E4" s="2"/>
      <c r="F4" s="2"/>
      <c r="G4" s="2"/>
      <c r="H4" s="2"/>
    </row>
    <row r="5" spans="1:8" ht="13.5">
      <c r="A5" s="142" t="s">
        <v>14</v>
      </c>
      <c r="B5" s="143"/>
      <c r="C5" s="143"/>
      <c r="D5" s="140" t="s">
        <v>13</v>
      </c>
      <c r="E5" s="140"/>
      <c r="F5" s="140"/>
      <c r="G5" s="140"/>
      <c r="H5" s="2"/>
    </row>
    <row r="6" spans="1:8" ht="13.5">
      <c r="A6" s="143"/>
      <c r="B6" s="143"/>
      <c r="C6" s="143"/>
      <c r="D6" s="3"/>
      <c r="E6" s="3"/>
      <c r="F6" s="3"/>
      <c r="G6" s="3"/>
      <c r="H6" s="2"/>
    </row>
    <row r="7" spans="1:8" ht="27">
      <c r="A7" s="143"/>
      <c r="B7" s="143"/>
      <c r="C7" s="143"/>
      <c r="D7" s="6" t="s">
        <v>9</v>
      </c>
      <c r="E7" s="6" t="s">
        <v>10</v>
      </c>
      <c r="F7" s="6" t="s">
        <v>11</v>
      </c>
      <c r="G7" s="6" t="s">
        <v>12</v>
      </c>
      <c r="H7" s="4"/>
    </row>
    <row r="8" spans="1:8" ht="13.5">
      <c r="A8" s="144" t="s">
        <v>0</v>
      </c>
      <c r="B8" s="144"/>
      <c r="C8" s="144"/>
      <c r="D8" s="7"/>
      <c r="E8" s="8"/>
      <c r="F8" s="8"/>
      <c r="G8" s="9">
        <f>SUM(G9:G14)</f>
        <v>17182500</v>
      </c>
      <c r="H8" s="2"/>
    </row>
    <row r="9" spans="1:8" ht="13.5">
      <c r="A9" s="144"/>
      <c r="B9" s="144" t="s">
        <v>1</v>
      </c>
      <c r="C9" s="144"/>
      <c r="D9" s="10">
        <v>2000</v>
      </c>
      <c r="E9" s="11">
        <v>4400</v>
      </c>
      <c r="F9" s="11"/>
      <c r="G9" s="12">
        <f aca="true" t="shared" si="0" ref="G9:G14">D9*E9</f>
        <v>8800000</v>
      </c>
      <c r="H9" s="2"/>
    </row>
    <row r="10" spans="1:8" ht="13.5">
      <c r="A10" s="144"/>
      <c r="B10" s="144" t="s">
        <v>33</v>
      </c>
      <c r="C10" s="144"/>
      <c r="D10" s="10">
        <v>1000</v>
      </c>
      <c r="E10" s="11">
        <v>150</v>
      </c>
      <c r="F10" s="11"/>
      <c r="G10" s="12">
        <f t="shared" si="0"/>
        <v>150000</v>
      </c>
      <c r="H10" s="2"/>
    </row>
    <row r="11" spans="1:8" ht="13.5">
      <c r="A11" s="144"/>
      <c r="B11" s="144" t="s">
        <v>2</v>
      </c>
      <c r="C11" s="3" t="s">
        <v>3</v>
      </c>
      <c r="D11" s="10">
        <v>100</v>
      </c>
      <c r="E11" s="11">
        <v>19553</v>
      </c>
      <c r="F11" s="11"/>
      <c r="G11" s="12">
        <f t="shared" si="0"/>
        <v>1955300</v>
      </c>
      <c r="H11" s="2"/>
    </row>
    <row r="12" spans="1:8" ht="13.5">
      <c r="A12" s="144"/>
      <c r="B12" s="144"/>
      <c r="C12" s="3" t="s">
        <v>4</v>
      </c>
      <c r="D12" s="10">
        <v>200</v>
      </c>
      <c r="E12" s="11">
        <v>29466</v>
      </c>
      <c r="F12" s="11"/>
      <c r="G12" s="12">
        <f t="shared" si="0"/>
        <v>5893200</v>
      </c>
      <c r="H12" s="2"/>
    </row>
    <row r="13" spans="1:8" ht="13.5">
      <c r="A13" s="144"/>
      <c r="B13" s="144" t="s">
        <v>5</v>
      </c>
      <c r="C13" s="3" t="s">
        <v>6</v>
      </c>
      <c r="D13" s="10">
        <v>100</v>
      </c>
      <c r="E13" s="11">
        <v>3600</v>
      </c>
      <c r="F13" s="11"/>
      <c r="G13" s="12">
        <f t="shared" si="0"/>
        <v>360000</v>
      </c>
      <c r="H13" s="2"/>
    </row>
    <row r="14" spans="1:8" ht="13.5">
      <c r="A14" s="144"/>
      <c r="B14" s="144"/>
      <c r="C14" s="3" t="s">
        <v>4</v>
      </c>
      <c r="D14" s="10">
        <v>100</v>
      </c>
      <c r="E14" s="11">
        <v>240</v>
      </c>
      <c r="F14" s="11"/>
      <c r="G14" s="12">
        <f t="shared" si="0"/>
        <v>24000</v>
      </c>
      <c r="H14" s="2"/>
    </row>
    <row r="15" spans="1:8" ht="13.5">
      <c r="A15" s="144" t="s">
        <v>7</v>
      </c>
      <c r="B15" s="144"/>
      <c r="C15" s="144"/>
      <c r="D15" s="10"/>
      <c r="E15" s="11"/>
      <c r="F15" s="11"/>
      <c r="G15" s="12"/>
      <c r="H15" s="2" t="s">
        <v>127</v>
      </c>
    </row>
    <row r="16" spans="1:8" ht="13.5">
      <c r="A16" s="152"/>
      <c r="B16" s="144" t="s">
        <v>15</v>
      </c>
      <c r="C16" s="144"/>
      <c r="D16" s="10">
        <v>10400</v>
      </c>
      <c r="E16" s="11">
        <v>64</v>
      </c>
      <c r="F16" s="13">
        <v>0.5</v>
      </c>
      <c r="G16" s="12">
        <f>D16*E16*F16</f>
        <v>332800</v>
      </c>
      <c r="H16" s="5">
        <f>G16+G17</f>
        <v>1349200</v>
      </c>
    </row>
    <row r="17" spans="1:8" ht="13.5">
      <c r="A17" s="153"/>
      <c r="B17" s="141" t="s">
        <v>16</v>
      </c>
      <c r="C17" s="141"/>
      <c r="D17" s="10">
        <v>16800</v>
      </c>
      <c r="E17" s="11">
        <v>121</v>
      </c>
      <c r="F17" s="13">
        <v>0.5</v>
      </c>
      <c r="G17" s="12">
        <f>D17*E17*F17</f>
        <v>1016400</v>
      </c>
      <c r="H17" s="2"/>
    </row>
    <row r="18" spans="1:8" ht="13.5">
      <c r="A18" s="144" t="s">
        <v>8</v>
      </c>
      <c r="B18" s="144"/>
      <c r="C18" s="144"/>
      <c r="D18" s="10"/>
      <c r="E18" s="11"/>
      <c r="F18" s="13"/>
      <c r="G18" s="12"/>
      <c r="H18" s="2" t="s">
        <v>128</v>
      </c>
    </row>
    <row r="19" spans="1:8" ht="13.5">
      <c r="A19" s="144"/>
      <c r="B19" s="144" t="s">
        <v>17</v>
      </c>
      <c r="C19" s="144"/>
      <c r="D19" s="10">
        <v>2400</v>
      </c>
      <c r="E19" s="11">
        <v>2200</v>
      </c>
      <c r="F19" s="13">
        <v>0.3</v>
      </c>
      <c r="G19" s="12">
        <f>D19*E19*F19</f>
        <v>1584000</v>
      </c>
      <c r="H19" s="5">
        <f>G19+G20</f>
        <v>2012400</v>
      </c>
    </row>
    <row r="20" spans="1:8" ht="14.25" thickBot="1">
      <c r="A20" s="154"/>
      <c r="B20" s="144" t="s">
        <v>18</v>
      </c>
      <c r="C20" s="144"/>
      <c r="D20" s="14">
        <v>2400</v>
      </c>
      <c r="E20" s="15">
        <v>595</v>
      </c>
      <c r="F20" s="16">
        <v>0.3</v>
      </c>
      <c r="G20" s="122">
        <f>D20*E20*F20</f>
        <v>428400</v>
      </c>
      <c r="H20" s="2"/>
    </row>
    <row r="21" spans="1:8" ht="14.25" thickBot="1">
      <c r="A21" s="150" t="s">
        <v>24</v>
      </c>
      <c r="B21" s="150"/>
      <c r="C21" s="150"/>
      <c r="D21" s="150"/>
      <c r="E21" s="150"/>
      <c r="F21" s="151"/>
      <c r="G21" s="123">
        <f>SUM(G8,G16,G17,G19,G20)</f>
        <v>20544100</v>
      </c>
      <c r="H21" s="2"/>
    </row>
    <row r="22" spans="1:8" ht="13.5">
      <c r="A22" s="2"/>
      <c r="B22" s="2"/>
      <c r="C22" s="2"/>
      <c r="D22" s="2"/>
      <c r="E22" s="2"/>
      <c r="F22" s="2"/>
      <c r="G22" s="5"/>
      <c r="H22" s="2"/>
    </row>
    <row r="23" spans="1:8" ht="13.5">
      <c r="A23" s="2"/>
      <c r="B23" s="2"/>
      <c r="C23" s="2"/>
      <c r="D23" s="2"/>
      <c r="E23" s="2"/>
      <c r="F23" s="2"/>
      <c r="G23" s="5"/>
      <c r="H23" s="2"/>
    </row>
    <row r="24" spans="1:8" ht="13.5">
      <c r="A24" s="2"/>
      <c r="B24" s="2" t="s">
        <v>20</v>
      </c>
      <c r="C24" s="2"/>
      <c r="D24" s="2"/>
      <c r="E24" s="2"/>
      <c r="F24" s="2"/>
      <c r="G24" s="2"/>
      <c r="H24" s="2"/>
    </row>
    <row r="25" spans="1:8" ht="13.5">
      <c r="A25" s="2"/>
      <c r="B25" s="2" t="s">
        <v>19</v>
      </c>
      <c r="C25" s="2"/>
      <c r="D25" s="2"/>
      <c r="E25" s="2"/>
      <c r="F25" s="2"/>
      <c r="G25" s="2"/>
      <c r="H25" s="2"/>
    </row>
    <row r="26" spans="1:8" ht="13.5">
      <c r="A26" s="2"/>
      <c r="B26" s="2" t="s">
        <v>21</v>
      </c>
      <c r="C26" s="2"/>
      <c r="D26" s="2"/>
      <c r="E26" s="2"/>
      <c r="F26" s="2"/>
      <c r="G26" s="2"/>
      <c r="H26" s="2"/>
    </row>
    <row r="27" spans="1:8" ht="13.5">
      <c r="A27" s="2"/>
      <c r="B27" s="2" t="s">
        <v>22</v>
      </c>
      <c r="C27" s="2"/>
      <c r="D27" s="2"/>
      <c r="E27" s="2"/>
      <c r="F27" s="2"/>
      <c r="G27" s="2"/>
      <c r="H27" s="2"/>
    </row>
    <row r="28" spans="1:8" ht="13.5">
      <c r="A28" s="2"/>
      <c r="B28" s="2" t="s">
        <v>23</v>
      </c>
      <c r="C28" s="2"/>
      <c r="D28" s="2"/>
      <c r="E28" s="2"/>
      <c r="F28" s="2"/>
      <c r="G28" s="2"/>
      <c r="H28" s="2"/>
    </row>
    <row r="29" spans="1:8" ht="13.5">
      <c r="A29" s="2"/>
      <c r="B29" s="2"/>
      <c r="C29" s="2"/>
      <c r="D29" s="2"/>
      <c r="E29" s="2"/>
      <c r="F29" s="2"/>
      <c r="G29" s="2"/>
      <c r="H29" s="2"/>
    </row>
    <row r="30" spans="1:8" ht="13.5">
      <c r="A30" s="2"/>
      <c r="B30" s="22"/>
      <c r="C30" s="2"/>
      <c r="D30" s="2"/>
      <c r="E30" s="2"/>
      <c r="F30" s="2"/>
      <c r="G30" s="2"/>
      <c r="H30" s="2"/>
    </row>
    <row r="31" spans="1:8" ht="14.25" thickBot="1">
      <c r="A31" s="84" t="s">
        <v>100</v>
      </c>
      <c r="B31" s="2"/>
      <c r="C31" s="2"/>
      <c r="D31" s="2"/>
      <c r="E31" s="2"/>
      <c r="F31" s="2"/>
      <c r="G31" s="2"/>
      <c r="H31" s="2"/>
    </row>
    <row r="32" spans="1:8" ht="14.25" thickBot="1">
      <c r="A32" s="147" t="s">
        <v>94</v>
      </c>
      <c r="B32" s="148"/>
      <c r="C32" s="149"/>
      <c r="D32" s="116">
        <v>2273500</v>
      </c>
      <c r="E32" s="2"/>
      <c r="F32" s="2"/>
      <c r="G32" s="2"/>
      <c r="H32" s="2"/>
    </row>
    <row r="33" spans="1:8" ht="13.5">
      <c r="A33" s="49"/>
      <c r="B33" s="115"/>
      <c r="C33" s="115"/>
      <c r="D33" s="117"/>
      <c r="E33" s="2"/>
      <c r="F33" s="2"/>
      <c r="G33" s="2"/>
      <c r="H33" s="2"/>
    </row>
    <row r="34" spans="1:8" ht="13.5">
      <c r="A34" s="49"/>
      <c r="B34" s="115"/>
      <c r="C34" s="115"/>
      <c r="D34" s="117"/>
      <c r="E34" s="2"/>
      <c r="F34" s="2"/>
      <c r="G34" s="2"/>
      <c r="H34" s="2"/>
    </row>
    <row r="35" spans="1:8" ht="13.5">
      <c r="A35" s="49"/>
      <c r="B35" s="115"/>
      <c r="C35" s="115"/>
      <c r="D35" s="117"/>
      <c r="E35" s="2"/>
      <c r="F35" s="2"/>
      <c r="G35" s="2"/>
      <c r="H35" s="2"/>
    </row>
    <row r="36" spans="1:8" ht="13.5">
      <c r="A36" s="2"/>
      <c r="B36" s="2"/>
      <c r="C36" s="2"/>
      <c r="D36" s="2"/>
      <c r="E36" s="2"/>
      <c r="F36" s="2"/>
      <c r="G36" s="2"/>
      <c r="H36" s="2"/>
    </row>
    <row r="37" spans="1:8" ht="13.5">
      <c r="A37" s="84" t="s">
        <v>99</v>
      </c>
      <c r="B37" s="2"/>
      <c r="C37" s="2"/>
      <c r="D37" s="2"/>
      <c r="E37" s="2"/>
      <c r="F37" s="2"/>
      <c r="G37" s="2"/>
      <c r="H37" s="2"/>
    </row>
    <row r="38" spans="1:8" ht="14.25" thickBot="1">
      <c r="A38" s="2"/>
      <c r="B38" s="2"/>
      <c r="C38" s="77" t="s">
        <v>97</v>
      </c>
      <c r="D38" s="78" t="s">
        <v>98</v>
      </c>
      <c r="E38" s="79"/>
      <c r="F38" s="79" t="s">
        <v>96</v>
      </c>
      <c r="G38" s="80"/>
      <c r="H38" s="2"/>
    </row>
    <row r="39" spans="1:8" ht="14.25" thickBot="1">
      <c r="A39" s="145" t="s">
        <v>95</v>
      </c>
      <c r="B39" s="146"/>
      <c r="C39" s="81">
        <v>130000</v>
      </c>
      <c r="D39" s="81">
        <v>12</v>
      </c>
      <c r="E39" s="81"/>
      <c r="F39" s="124">
        <v>0.5</v>
      </c>
      <c r="G39" s="125">
        <f>C39*D39*F39</f>
        <v>780000</v>
      </c>
      <c r="H39" s="2"/>
    </row>
    <row r="40" spans="1:8" ht="13.5">
      <c r="A40" s="2"/>
      <c r="B40" s="2"/>
      <c r="C40" s="23"/>
      <c r="D40" s="23"/>
      <c r="E40" s="86"/>
      <c r="F40" s="82"/>
      <c r="G40" s="21"/>
      <c r="H40" s="2"/>
    </row>
    <row r="41" spans="1:8" ht="15" customHeight="1">
      <c r="A41" s="84" t="s">
        <v>103</v>
      </c>
      <c r="B41" s="2"/>
      <c r="C41" s="23"/>
      <c r="D41" s="23"/>
      <c r="E41" s="20"/>
      <c r="F41" s="21"/>
      <c r="G41" s="21"/>
      <c r="H41" s="2"/>
    </row>
    <row r="42" spans="1:8" ht="15" customHeight="1">
      <c r="A42" s="2"/>
      <c r="B42" s="2"/>
      <c r="C42" s="104" t="s">
        <v>105</v>
      </c>
      <c r="D42" s="104" t="s">
        <v>106</v>
      </c>
      <c r="E42" s="103" t="s">
        <v>107</v>
      </c>
      <c r="F42" s="104"/>
      <c r="G42" s="105"/>
      <c r="H42" s="2"/>
    </row>
    <row r="43" spans="1:8" ht="15" customHeight="1">
      <c r="A43" s="102" t="s">
        <v>104</v>
      </c>
      <c r="B43" s="103"/>
      <c r="C43" s="101">
        <v>500</v>
      </c>
      <c r="D43" s="101">
        <v>3</v>
      </c>
      <c r="E43" s="100">
        <v>48</v>
      </c>
      <c r="F43" s="101"/>
      <c r="G43" s="110">
        <f>C43*D43*E43</f>
        <v>72000</v>
      </c>
      <c r="H43" s="2"/>
    </row>
    <row r="44" spans="1:8" ht="13.5">
      <c r="A44" s="2"/>
      <c r="B44" s="2"/>
      <c r="C44" s="2"/>
      <c r="D44" s="107" t="s">
        <v>109</v>
      </c>
      <c r="E44" s="103" t="s">
        <v>110</v>
      </c>
      <c r="F44" s="104"/>
      <c r="G44" s="105"/>
      <c r="H44" s="2"/>
    </row>
    <row r="45" spans="1:8" ht="14.25" thickBot="1">
      <c r="A45" s="106" t="s">
        <v>108</v>
      </c>
      <c r="B45" s="108"/>
      <c r="C45" s="109">
        <v>1000</v>
      </c>
      <c r="D45" s="102">
        <v>20</v>
      </c>
      <c r="E45" s="103">
        <v>4</v>
      </c>
      <c r="F45" s="103"/>
      <c r="G45" s="126">
        <f>C45*D45*E45</f>
        <v>80000</v>
      </c>
      <c r="H45" s="2"/>
    </row>
    <row r="46" spans="1:8" ht="14.25" thickBot="1">
      <c r="A46" s="20"/>
      <c r="B46" s="20"/>
      <c r="C46" s="21"/>
      <c r="D46" s="20"/>
      <c r="E46" s="20" t="s">
        <v>111</v>
      </c>
      <c r="F46" s="2"/>
      <c r="G46" s="125">
        <f>SUM(G42:G45)</f>
        <v>152000</v>
      </c>
      <c r="H46" s="2"/>
    </row>
    <row r="47" spans="1:8" ht="13.5">
      <c r="A47" s="2"/>
      <c r="B47" s="2"/>
      <c r="C47" s="23"/>
      <c r="D47" s="2"/>
      <c r="E47" s="20"/>
      <c r="F47" s="2"/>
      <c r="G47" s="21"/>
      <c r="H47" s="2" t="s">
        <v>129</v>
      </c>
    </row>
    <row r="48" spans="1:8" ht="13.5">
      <c r="A48" s="2"/>
      <c r="B48" s="2"/>
      <c r="C48" s="23"/>
      <c r="D48" s="2"/>
      <c r="E48" s="20"/>
      <c r="F48" s="2"/>
      <c r="G48" s="21"/>
      <c r="H48" s="5">
        <f>G39+G46</f>
        <v>932000</v>
      </c>
    </row>
    <row r="49" spans="1:7" ht="13.5">
      <c r="A49" s="84" t="s">
        <v>113</v>
      </c>
      <c r="B49" s="2"/>
      <c r="C49" s="23"/>
      <c r="D49" s="2"/>
      <c r="E49" s="20"/>
      <c r="F49" s="2"/>
      <c r="G49" s="21"/>
    </row>
    <row r="50" spans="1:8" ht="13.5">
      <c r="A50" s="2"/>
      <c r="B50" s="2"/>
      <c r="C50" s="107" t="s">
        <v>102</v>
      </c>
      <c r="D50" s="103" t="s">
        <v>120</v>
      </c>
      <c r="E50" s="103" t="s">
        <v>122</v>
      </c>
      <c r="F50" s="103"/>
      <c r="G50" s="105" t="s">
        <v>121</v>
      </c>
      <c r="H50" s="2"/>
    </row>
    <row r="51" spans="1:8" ht="13.5">
      <c r="A51" s="106" t="s">
        <v>114</v>
      </c>
      <c r="B51" s="85"/>
      <c r="C51" s="107">
        <v>800</v>
      </c>
      <c r="D51" s="103">
        <v>1</v>
      </c>
      <c r="E51" s="103">
        <v>100</v>
      </c>
      <c r="F51" s="103"/>
      <c r="G51" s="105">
        <f>C51*D51*E51</f>
        <v>80000</v>
      </c>
      <c r="H51" s="2"/>
    </row>
    <row r="52" spans="1:8" ht="13.5">
      <c r="A52" s="106" t="s">
        <v>115</v>
      </c>
      <c r="B52" s="85"/>
      <c r="C52" s="107">
        <v>300</v>
      </c>
      <c r="D52" s="103">
        <v>3</v>
      </c>
      <c r="E52" s="103">
        <v>200</v>
      </c>
      <c r="F52" s="103"/>
      <c r="G52" s="105">
        <f>C52*D52*E52</f>
        <v>180000</v>
      </c>
      <c r="H52" s="2"/>
    </row>
    <row r="53" spans="1:8" ht="14.25" thickBot="1">
      <c r="A53" s="106" t="s">
        <v>116</v>
      </c>
      <c r="B53" s="85"/>
      <c r="C53" s="107">
        <v>1000</v>
      </c>
      <c r="D53" s="103">
        <v>1</v>
      </c>
      <c r="E53" s="103">
        <v>50</v>
      </c>
      <c r="F53" s="103"/>
      <c r="G53" s="126">
        <f>C53*D53*E53</f>
        <v>50000</v>
      </c>
      <c r="H53" s="2"/>
    </row>
    <row r="54" spans="1:8" ht="14.25" thickBot="1">
      <c r="A54" s="2"/>
      <c r="B54" s="2"/>
      <c r="C54" s="23"/>
      <c r="D54" s="2"/>
      <c r="E54" s="20"/>
      <c r="F54" s="2"/>
      <c r="G54" s="125">
        <f>SUM(G51:G53)</f>
        <v>310000</v>
      </c>
      <c r="H54" s="2"/>
    </row>
    <row r="55" spans="1:8" ht="13.5">
      <c r="A55" s="2"/>
      <c r="B55" s="2"/>
      <c r="C55" s="23"/>
      <c r="D55" s="2"/>
      <c r="E55" s="20"/>
      <c r="F55" s="2"/>
      <c r="G55" s="21"/>
      <c r="H55" s="2"/>
    </row>
    <row r="56" spans="1:8" ht="13.5">
      <c r="A56" s="84" t="s">
        <v>117</v>
      </c>
      <c r="B56" s="2"/>
      <c r="C56" s="23"/>
      <c r="D56" s="2"/>
      <c r="E56" s="20"/>
      <c r="F56" s="2"/>
      <c r="G56" s="21"/>
      <c r="H56" s="2"/>
    </row>
    <row r="57" spans="1:8" ht="14.25" thickBot="1">
      <c r="A57" s="2"/>
      <c r="B57" s="2"/>
      <c r="C57" s="107" t="s">
        <v>119</v>
      </c>
      <c r="D57" s="103" t="s">
        <v>110</v>
      </c>
      <c r="E57" s="103"/>
      <c r="F57" s="103"/>
      <c r="G57" s="126"/>
      <c r="H57" s="2"/>
    </row>
    <row r="58" spans="1:8" ht="14.25" thickBot="1">
      <c r="A58" s="106" t="s">
        <v>118</v>
      </c>
      <c r="B58" s="85"/>
      <c r="C58" s="107">
        <v>30000</v>
      </c>
      <c r="D58" s="103">
        <v>12</v>
      </c>
      <c r="E58" s="103"/>
      <c r="F58" s="127"/>
      <c r="G58" s="125">
        <f>C58*D58</f>
        <v>360000</v>
      </c>
      <c r="H58" s="2"/>
    </row>
    <row r="59" spans="1:8" ht="14.25" thickBot="1">
      <c r="A59" s="2"/>
      <c r="B59" s="2"/>
      <c r="C59" s="23"/>
      <c r="D59" s="2"/>
      <c r="E59" s="20"/>
      <c r="F59" s="2"/>
      <c r="G59" s="21"/>
      <c r="H59" s="2" t="s">
        <v>130</v>
      </c>
    </row>
    <row r="60" spans="1:8" ht="14.25" thickBot="1">
      <c r="A60" s="2"/>
      <c r="B60" s="2"/>
      <c r="C60" s="2"/>
      <c r="D60" s="2"/>
      <c r="E60" s="128" t="s">
        <v>34</v>
      </c>
      <c r="F60" s="129"/>
      <c r="G60" s="130">
        <f>SUM(G21+D32+G39+G46+G54+G58)</f>
        <v>24419600</v>
      </c>
      <c r="H60" s="5">
        <f>D32+G54+G58</f>
        <v>2943500</v>
      </c>
    </row>
    <row r="61" spans="1:7" ht="13.5">
      <c r="A61" s="2"/>
      <c r="B61" s="2"/>
      <c r="C61" s="2"/>
      <c r="D61" s="2"/>
      <c r="E61" s="20"/>
      <c r="F61" s="2"/>
      <c r="G61" s="5"/>
    </row>
    <row r="62" ht="13.5">
      <c r="H62" s="2"/>
    </row>
  </sheetData>
  <mergeCells count="19">
    <mergeCell ref="A5:C7"/>
    <mergeCell ref="D5:G5"/>
    <mergeCell ref="A8:C8"/>
    <mergeCell ref="A9:A14"/>
    <mergeCell ref="B9:C9"/>
    <mergeCell ref="B10:C10"/>
    <mergeCell ref="B11:B12"/>
    <mergeCell ref="B13:B14"/>
    <mergeCell ref="A15:C15"/>
    <mergeCell ref="A16:A17"/>
    <mergeCell ref="B16:C16"/>
    <mergeCell ref="B17:C17"/>
    <mergeCell ref="A21:F21"/>
    <mergeCell ref="A32:C32"/>
    <mergeCell ref="A39:B39"/>
    <mergeCell ref="A18:C18"/>
    <mergeCell ref="A19:A20"/>
    <mergeCell ref="B19:C19"/>
    <mergeCell ref="B20:C20"/>
  </mergeCells>
  <printOptions/>
  <pageMargins left="0.5" right="0.39" top="1" bottom="1" header="0.512" footer="0.512"/>
  <pageSetup orientation="landscape" paperSize="9" scale="59" r:id="rId1"/>
  <headerFooter alignWithMargins="0">
    <oddHeader>&amp;R&amp;"ＭＳ 明朝,標準"&amp;10子育て支援プラザ収入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60" zoomScaleNormal="75" workbookViewId="0" topLeftCell="A16">
      <selection activeCell="A3" sqref="A3"/>
    </sheetView>
  </sheetViews>
  <sheetFormatPr defaultColWidth="9.00390625" defaultRowHeight="13.5"/>
  <cols>
    <col min="2" max="2" width="16.50390625" style="0" customWidth="1"/>
    <col min="3" max="3" width="12.50390625" style="0" customWidth="1"/>
    <col min="4" max="5" width="15.50390625" style="0" customWidth="1"/>
    <col min="7" max="7" width="15.50390625" style="0" customWidth="1"/>
    <col min="8" max="8" width="18.375" style="0" bestFit="1" customWidth="1"/>
  </cols>
  <sheetData>
    <row r="1" ht="18" thickBot="1">
      <c r="D1" s="133" t="s">
        <v>135</v>
      </c>
    </row>
    <row r="2" spans="1:8" ht="13.5">
      <c r="A2" s="2" t="s">
        <v>126</v>
      </c>
      <c r="B2" s="2"/>
      <c r="C2" s="2"/>
      <c r="D2" s="2"/>
      <c r="E2" s="2"/>
      <c r="F2" s="2"/>
      <c r="G2" s="2"/>
      <c r="H2" s="2"/>
    </row>
    <row r="3" spans="1:8" ht="14.25">
      <c r="A3" s="75" t="s">
        <v>93</v>
      </c>
      <c r="B3" s="2"/>
      <c r="C3" s="2"/>
      <c r="D3" s="2"/>
      <c r="E3" s="2"/>
      <c r="F3" s="2"/>
      <c r="G3" s="2"/>
      <c r="H3" s="2"/>
    </row>
    <row r="4" spans="1:8" ht="13.5">
      <c r="A4" s="1"/>
      <c r="B4" s="2"/>
      <c r="C4" s="2"/>
      <c r="D4" s="2"/>
      <c r="E4" s="2"/>
      <c r="F4" s="2"/>
      <c r="G4" s="2"/>
      <c r="H4" s="2"/>
    </row>
    <row r="5" spans="1:8" ht="13.5">
      <c r="A5" s="142" t="s">
        <v>14</v>
      </c>
      <c r="B5" s="143"/>
      <c r="C5" s="143"/>
      <c r="D5" s="140" t="s">
        <v>13</v>
      </c>
      <c r="E5" s="140"/>
      <c r="F5" s="140"/>
      <c r="G5" s="140"/>
      <c r="H5" s="2"/>
    </row>
    <row r="6" spans="1:8" ht="13.5">
      <c r="A6" s="143"/>
      <c r="B6" s="143"/>
      <c r="C6" s="143"/>
      <c r="D6" s="3"/>
      <c r="E6" s="3"/>
      <c r="F6" s="3"/>
      <c r="G6" s="3"/>
      <c r="H6" s="2"/>
    </row>
    <row r="7" spans="1:8" ht="27">
      <c r="A7" s="143"/>
      <c r="B7" s="143"/>
      <c r="C7" s="143"/>
      <c r="D7" s="6" t="s">
        <v>9</v>
      </c>
      <c r="E7" s="6" t="s">
        <v>10</v>
      </c>
      <c r="F7" s="6" t="s">
        <v>11</v>
      </c>
      <c r="G7" s="6" t="s">
        <v>12</v>
      </c>
      <c r="H7" s="4"/>
    </row>
    <row r="8" spans="1:8" ht="13.5">
      <c r="A8" s="144" t="s">
        <v>0</v>
      </c>
      <c r="B8" s="144"/>
      <c r="C8" s="144"/>
      <c r="D8" s="7"/>
      <c r="E8" s="8"/>
      <c r="F8" s="8"/>
      <c r="G8" s="9">
        <f>SUM(G9:G14)</f>
        <v>17938900</v>
      </c>
      <c r="H8" s="2"/>
    </row>
    <row r="9" spans="1:8" ht="13.5">
      <c r="A9" s="144"/>
      <c r="B9" s="144" t="s">
        <v>1</v>
      </c>
      <c r="C9" s="144"/>
      <c r="D9" s="10">
        <v>2000</v>
      </c>
      <c r="E9" s="11">
        <v>4600</v>
      </c>
      <c r="F9" s="11"/>
      <c r="G9" s="12">
        <f aca="true" t="shared" si="0" ref="G9:G14">D9*E9</f>
        <v>9200000</v>
      </c>
      <c r="H9" s="2"/>
    </row>
    <row r="10" spans="1:8" ht="13.5">
      <c r="A10" s="144"/>
      <c r="B10" s="144" t="s">
        <v>33</v>
      </c>
      <c r="C10" s="144"/>
      <c r="D10" s="10">
        <v>1000</v>
      </c>
      <c r="E10" s="11">
        <v>150</v>
      </c>
      <c r="F10" s="11"/>
      <c r="G10" s="12">
        <f t="shared" si="0"/>
        <v>150000</v>
      </c>
      <c r="H10" s="2"/>
    </row>
    <row r="11" spans="1:8" ht="13.5">
      <c r="A11" s="144"/>
      <c r="B11" s="144" t="s">
        <v>2</v>
      </c>
      <c r="C11" s="3" t="s">
        <v>3</v>
      </c>
      <c r="D11" s="10">
        <v>100</v>
      </c>
      <c r="E11" s="11">
        <v>20441</v>
      </c>
      <c r="F11" s="11"/>
      <c r="G11" s="12">
        <f t="shared" si="0"/>
        <v>2044100</v>
      </c>
      <c r="H11" s="2"/>
    </row>
    <row r="12" spans="1:8" ht="13.5">
      <c r="A12" s="144"/>
      <c r="B12" s="144"/>
      <c r="C12" s="3" t="s">
        <v>4</v>
      </c>
      <c r="D12" s="10">
        <v>200</v>
      </c>
      <c r="E12" s="11">
        <v>30804</v>
      </c>
      <c r="F12" s="11"/>
      <c r="G12" s="12">
        <f t="shared" si="0"/>
        <v>6160800</v>
      </c>
      <c r="H12" s="2"/>
    </row>
    <row r="13" spans="1:8" ht="13.5">
      <c r="A13" s="144"/>
      <c r="B13" s="144" t="s">
        <v>5</v>
      </c>
      <c r="C13" s="3" t="s">
        <v>6</v>
      </c>
      <c r="D13" s="10">
        <v>100</v>
      </c>
      <c r="E13" s="11">
        <v>3600</v>
      </c>
      <c r="F13" s="11"/>
      <c r="G13" s="12">
        <f t="shared" si="0"/>
        <v>360000</v>
      </c>
      <c r="H13" s="2"/>
    </row>
    <row r="14" spans="1:8" ht="13.5">
      <c r="A14" s="144"/>
      <c r="B14" s="144"/>
      <c r="C14" s="3" t="s">
        <v>4</v>
      </c>
      <c r="D14" s="10">
        <v>100</v>
      </c>
      <c r="E14" s="11">
        <v>240</v>
      </c>
      <c r="F14" s="11"/>
      <c r="G14" s="12">
        <f t="shared" si="0"/>
        <v>24000</v>
      </c>
      <c r="H14" s="2"/>
    </row>
    <row r="15" spans="1:8" ht="13.5">
      <c r="A15" s="144" t="s">
        <v>7</v>
      </c>
      <c r="B15" s="144"/>
      <c r="C15" s="144"/>
      <c r="D15" s="10"/>
      <c r="E15" s="11"/>
      <c r="F15" s="11"/>
      <c r="G15" s="12"/>
      <c r="H15" s="2" t="s">
        <v>127</v>
      </c>
    </row>
    <row r="16" spans="1:8" ht="13.5">
      <c r="A16" s="152"/>
      <c r="B16" s="144" t="s">
        <v>15</v>
      </c>
      <c r="C16" s="144"/>
      <c r="D16" s="10">
        <v>10400</v>
      </c>
      <c r="E16" s="11">
        <v>64</v>
      </c>
      <c r="F16" s="13">
        <v>0.5</v>
      </c>
      <c r="G16" s="12">
        <f>D16*E16*F16</f>
        <v>332800</v>
      </c>
      <c r="H16" s="5">
        <f>G16+G17</f>
        <v>1349200</v>
      </c>
    </row>
    <row r="17" spans="1:8" ht="13.5">
      <c r="A17" s="153"/>
      <c r="B17" s="141" t="s">
        <v>16</v>
      </c>
      <c r="C17" s="141"/>
      <c r="D17" s="10">
        <v>16800</v>
      </c>
      <c r="E17" s="11">
        <v>121</v>
      </c>
      <c r="F17" s="13">
        <v>0.5</v>
      </c>
      <c r="G17" s="12">
        <f>D17*E17*F17</f>
        <v>1016400</v>
      </c>
      <c r="H17" s="2"/>
    </row>
    <row r="18" spans="1:8" ht="13.5">
      <c r="A18" s="144" t="s">
        <v>8</v>
      </c>
      <c r="B18" s="144"/>
      <c r="C18" s="144"/>
      <c r="D18" s="10"/>
      <c r="E18" s="11"/>
      <c r="F18" s="13"/>
      <c r="G18" s="12"/>
      <c r="H18" s="2" t="s">
        <v>128</v>
      </c>
    </row>
    <row r="19" spans="1:8" ht="13.5">
      <c r="A19" s="144"/>
      <c r="B19" s="144" t="s">
        <v>17</v>
      </c>
      <c r="C19" s="144"/>
      <c r="D19" s="10">
        <v>2400</v>
      </c>
      <c r="E19" s="11">
        <v>2200</v>
      </c>
      <c r="F19" s="13">
        <v>0.3</v>
      </c>
      <c r="G19" s="12">
        <f>D19*E19*F19</f>
        <v>1584000</v>
      </c>
      <c r="H19" s="5">
        <f>G19+G20</f>
        <v>2012400</v>
      </c>
    </row>
    <row r="20" spans="1:8" ht="14.25" thickBot="1">
      <c r="A20" s="154"/>
      <c r="B20" s="144" t="s">
        <v>18</v>
      </c>
      <c r="C20" s="144"/>
      <c r="D20" s="14">
        <v>2400</v>
      </c>
      <c r="E20" s="15">
        <v>595</v>
      </c>
      <c r="F20" s="16">
        <v>0.3</v>
      </c>
      <c r="G20" s="122">
        <f>D20*E20*F20</f>
        <v>428400</v>
      </c>
      <c r="H20" s="2"/>
    </row>
    <row r="21" spans="1:8" ht="14.25" thickBot="1">
      <c r="A21" s="150" t="s">
        <v>24</v>
      </c>
      <c r="B21" s="150"/>
      <c r="C21" s="150"/>
      <c r="D21" s="150"/>
      <c r="E21" s="150"/>
      <c r="F21" s="151"/>
      <c r="G21" s="123">
        <f>SUM(G8,G16,G17,G19,G20)</f>
        <v>21300500</v>
      </c>
      <c r="H21" s="2"/>
    </row>
    <row r="22" spans="1:8" ht="13.5">
      <c r="A22" s="2"/>
      <c r="B22" s="2"/>
      <c r="C22" s="2"/>
      <c r="D22" s="2"/>
      <c r="E22" s="2"/>
      <c r="F22" s="2"/>
      <c r="G22" s="5"/>
      <c r="H22" s="2"/>
    </row>
    <row r="23" spans="1:8" ht="13.5">
      <c r="A23" s="2"/>
      <c r="B23" s="2"/>
      <c r="C23" s="2"/>
      <c r="D23" s="2"/>
      <c r="E23" s="2"/>
      <c r="F23" s="2"/>
      <c r="G23" s="5"/>
      <c r="H23" s="2"/>
    </row>
    <row r="24" spans="1:8" ht="13.5">
      <c r="A24" s="2"/>
      <c r="B24" s="2" t="s">
        <v>20</v>
      </c>
      <c r="C24" s="2"/>
      <c r="D24" s="2"/>
      <c r="E24" s="2"/>
      <c r="F24" s="2"/>
      <c r="G24" s="2"/>
      <c r="H24" s="2"/>
    </row>
    <row r="25" spans="1:8" ht="13.5">
      <c r="A25" s="2"/>
      <c r="B25" s="2" t="s">
        <v>19</v>
      </c>
      <c r="C25" s="2"/>
      <c r="D25" s="2"/>
      <c r="E25" s="2"/>
      <c r="F25" s="2"/>
      <c r="G25" s="2"/>
      <c r="H25" s="2"/>
    </row>
    <row r="26" spans="1:8" ht="13.5">
      <c r="A26" s="2"/>
      <c r="B26" s="2" t="s">
        <v>21</v>
      </c>
      <c r="C26" s="2"/>
      <c r="D26" s="2"/>
      <c r="E26" s="2"/>
      <c r="F26" s="2"/>
      <c r="G26" s="2"/>
      <c r="H26" s="2"/>
    </row>
    <row r="27" spans="1:8" ht="13.5">
      <c r="A27" s="2"/>
      <c r="B27" s="2" t="s">
        <v>22</v>
      </c>
      <c r="C27" s="2"/>
      <c r="D27" s="2"/>
      <c r="E27" s="2"/>
      <c r="F27" s="2"/>
      <c r="G27" s="2"/>
      <c r="H27" s="2"/>
    </row>
    <row r="28" spans="1:8" ht="13.5">
      <c r="A28" s="2"/>
      <c r="B28" s="2" t="s">
        <v>23</v>
      </c>
      <c r="C28" s="2"/>
      <c r="D28" s="2"/>
      <c r="E28" s="2"/>
      <c r="F28" s="2"/>
      <c r="G28" s="2"/>
      <c r="H28" s="2"/>
    </row>
    <row r="29" spans="1:8" ht="13.5">
      <c r="A29" s="2"/>
      <c r="B29" s="2"/>
      <c r="C29" s="2"/>
      <c r="D29" s="2"/>
      <c r="E29" s="2"/>
      <c r="F29" s="2"/>
      <c r="G29" s="2"/>
      <c r="H29" s="2"/>
    </row>
    <row r="30" spans="1:8" ht="13.5">
      <c r="A30" s="2"/>
      <c r="B30" s="22"/>
      <c r="C30" s="2"/>
      <c r="D30" s="2"/>
      <c r="E30" s="2"/>
      <c r="F30" s="2"/>
      <c r="G30" s="2"/>
      <c r="H30" s="2"/>
    </row>
    <row r="31" spans="1:8" ht="14.25" thickBot="1">
      <c r="A31" s="84" t="s">
        <v>100</v>
      </c>
      <c r="B31" s="2"/>
      <c r="C31" s="2"/>
      <c r="D31" s="2"/>
      <c r="E31" s="2"/>
      <c r="F31" s="2"/>
      <c r="G31" s="2"/>
      <c r="H31" s="2"/>
    </row>
    <row r="32" spans="1:8" ht="14.25" thickBot="1">
      <c r="A32" s="147" t="s">
        <v>94</v>
      </c>
      <c r="B32" s="148"/>
      <c r="C32" s="149"/>
      <c r="D32" s="116">
        <v>2273500</v>
      </c>
      <c r="E32" s="2"/>
      <c r="F32" s="2"/>
      <c r="G32" s="2"/>
      <c r="H32" s="2"/>
    </row>
    <row r="33" spans="1:8" ht="13.5">
      <c r="A33" s="2"/>
      <c r="B33" s="2"/>
      <c r="C33" s="2"/>
      <c r="D33" s="2"/>
      <c r="E33" s="2"/>
      <c r="F33" s="2"/>
      <c r="G33" s="2"/>
      <c r="H33" s="2"/>
    </row>
    <row r="34" spans="1:8" ht="13.5">
      <c r="A34" s="2"/>
      <c r="B34" s="2"/>
      <c r="C34" s="2"/>
      <c r="D34" s="2"/>
      <c r="E34" s="2"/>
      <c r="F34" s="2"/>
      <c r="G34" s="2"/>
      <c r="H34" s="2"/>
    </row>
    <row r="35" spans="1:8" ht="13.5">
      <c r="A35" s="2"/>
      <c r="B35" s="2"/>
      <c r="C35" s="2"/>
      <c r="D35" s="2"/>
      <c r="E35" s="2"/>
      <c r="F35" s="2"/>
      <c r="G35" s="2"/>
      <c r="H35" s="2"/>
    </row>
    <row r="36" spans="1:8" ht="13.5">
      <c r="A36" s="20"/>
      <c r="B36" s="2"/>
      <c r="C36" s="5"/>
      <c r="D36" s="2"/>
      <c r="E36" s="2"/>
      <c r="F36" s="2"/>
      <c r="G36" s="2"/>
      <c r="H36" s="2"/>
    </row>
    <row r="37" spans="1:8" ht="13.5">
      <c r="A37" s="84" t="s">
        <v>99</v>
      </c>
      <c r="B37" s="2"/>
      <c r="C37" s="2"/>
      <c r="D37" s="2"/>
      <c r="E37" s="2"/>
      <c r="F37" s="2"/>
      <c r="G37" s="2"/>
      <c r="H37" s="2"/>
    </row>
    <row r="38" spans="1:8" ht="14.25" thickBot="1">
      <c r="A38" s="2"/>
      <c r="B38" s="2"/>
      <c r="C38" s="77" t="s">
        <v>97</v>
      </c>
      <c r="D38" s="78" t="s">
        <v>98</v>
      </c>
      <c r="E38" s="79"/>
      <c r="F38" s="79" t="s">
        <v>96</v>
      </c>
      <c r="G38" s="80"/>
      <c r="H38" s="2"/>
    </row>
    <row r="39" spans="1:8" ht="14.25" thickBot="1">
      <c r="A39" s="145" t="s">
        <v>95</v>
      </c>
      <c r="B39" s="146"/>
      <c r="C39" s="81">
        <v>130000</v>
      </c>
      <c r="D39" s="81">
        <v>12</v>
      </c>
      <c r="E39" s="81"/>
      <c r="F39" s="124">
        <v>0.5</v>
      </c>
      <c r="G39" s="125">
        <f>C39*D39*F39</f>
        <v>780000</v>
      </c>
      <c r="H39" s="2"/>
    </row>
    <row r="40" spans="1:8" ht="13.5">
      <c r="A40" s="32"/>
      <c r="B40" s="32"/>
      <c r="C40" s="21"/>
      <c r="D40" s="21"/>
      <c r="E40" s="111"/>
      <c r="F40" s="112"/>
      <c r="G40" s="113"/>
      <c r="H40" s="2"/>
    </row>
    <row r="41" spans="1:8" ht="13.5">
      <c r="A41" s="32"/>
      <c r="B41" s="32"/>
      <c r="C41" s="21"/>
      <c r="D41" s="21"/>
      <c r="E41" s="113"/>
      <c r="F41" s="114"/>
      <c r="G41" s="113"/>
      <c r="H41" s="2"/>
    </row>
    <row r="42" spans="1:8" ht="13.5">
      <c r="A42" s="84" t="s">
        <v>103</v>
      </c>
      <c r="B42" s="2"/>
      <c r="C42" s="23"/>
      <c r="D42" s="23"/>
      <c r="E42" s="20"/>
      <c r="F42" s="21"/>
      <c r="G42" s="21"/>
      <c r="H42" s="2"/>
    </row>
    <row r="43" spans="1:8" ht="13.5">
      <c r="A43" s="2"/>
      <c r="B43" s="2"/>
      <c r="C43" s="104" t="s">
        <v>105</v>
      </c>
      <c r="D43" s="104" t="s">
        <v>106</v>
      </c>
      <c r="E43" s="103" t="s">
        <v>107</v>
      </c>
      <c r="F43" s="104"/>
      <c r="G43" s="105"/>
      <c r="H43" s="2"/>
    </row>
    <row r="44" spans="1:8" ht="13.5">
      <c r="A44" s="102" t="s">
        <v>104</v>
      </c>
      <c r="B44" s="103"/>
      <c r="C44" s="101">
        <v>500</v>
      </c>
      <c r="D44" s="101">
        <v>3</v>
      </c>
      <c r="E44" s="100">
        <v>48</v>
      </c>
      <c r="F44" s="101"/>
      <c r="G44" s="110">
        <f>C44*D44*E44</f>
        <v>72000</v>
      </c>
      <c r="H44" s="2"/>
    </row>
    <row r="45" spans="1:8" ht="13.5">
      <c r="A45" s="2"/>
      <c r="B45" s="2"/>
      <c r="C45" s="2"/>
      <c r="D45" s="107" t="s">
        <v>109</v>
      </c>
      <c r="E45" s="103" t="s">
        <v>110</v>
      </c>
      <c r="F45" s="104"/>
      <c r="G45" s="105"/>
      <c r="H45" s="2"/>
    </row>
    <row r="46" spans="1:8" ht="14.25" thickBot="1">
      <c r="A46" s="106" t="s">
        <v>108</v>
      </c>
      <c r="B46" s="108"/>
      <c r="C46" s="109">
        <v>1000</v>
      </c>
      <c r="D46" s="102">
        <v>20</v>
      </c>
      <c r="E46" s="103">
        <v>4</v>
      </c>
      <c r="F46" s="103"/>
      <c r="G46" s="126">
        <f>C46*D46*E46</f>
        <v>80000</v>
      </c>
      <c r="H46" s="2" t="s">
        <v>129</v>
      </c>
    </row>
    <row r="47" spans="1:8" ht="14.25" thickBot="1">
      <c r="A47" s="20"/>
      <c r="B47" s="20"/>
      <c r="C47" s="21"/>
      <c r="D47" s="20"/>
      <c r="E47" s="20" t="s">
        <v>111</v>
      </c>
      <c r="F47" s="2"/>
      <c r="G47" s="125">
        <f>SUM(G43:G46)</f>
        <v>152000</v>
      </c>
      <c r="H47" s="5">
        <f>G39+G47</f>
        <v>932000</v>
      </c>
    </row>
    <row r="48" spans="1:7" ht="13.5">
      <c r="A48" s="2"/>
      <c r="B48" s="2"/>
      <c r="C48" s="23"/>
      <c r="D48" s="23"/>
      <c r="E48" s="20"/>
      <c r="F48" s="21"/>
      <c r="G48" s="21"/>
    </row>
    <row r="49" spans="1:7" ht="13.5">
      <c r="A49" s="2"/>
      <c r="B49" s="2"/>
      <c r="C49" s="23"/>
      <c r="D49" s="23"/>
      <c r="E49" s="20"/>
      <c r="F49" s="21"/>
      <c r="G49" s="21"/>
    </row>
    <row r="50" spans="1:8" ht="13.5">
      <c r="A50" s="84" t="s">
        <v>113</v>
      </c>
      <c r="B50" s="2"/>
      <c r="C50" s="23"/>
      <c r="D50" s="2"/>
      <c r="E50" s="20"/>
      <c r="F50" s="2"/>
      <c r="G50" s="21"/>
      <c r="H50" s="2"/>
    </row>
    <row r="51" spans="1:8" ht="13.5">
      <c r="A51" s="2"/>
      <c r="B51" s="2"/>
      <c r="C51" s="107" t="s">
        <v>102</v>
      </c>
      <c r="D51" s="103" t="s">
        <v>120</v>
      </c>
      <c r="E51" s="103" t="s">
        <v>122</v>
      </c>
      <c r="F51" s="103"/>
      <c r="G51" s="105" t="s">
        <v>121</v>
      </c>
      <c r="H51" s="2"/>
    </row>
    <row r="52" spans="1:8" ht="13.5">
      <c r="A52" s="106" t="s">
        <v>114</v>
      </c>
      <c r="B52" s="85"/>
      <c r="C52" s="107">
        <v>800</v>
      </c>
      <c r="D52" s="103">
        <v>1</v>
      </c>
      <c r="E52" s="103">
        <v>100</v>
      </c>
      <c r="F52" s="103"/>
      <c r="G52" s="105">
        <f>C52*D52*E52</f>
        <v>80000</v>
      </c>
      <c r="H52" s="2"/>
    </row>
    <row r="53" spans="1:8" ht="13.5">
      <c r="A53" s="106" t="s">
        <v>115</v>
      </c>
      <c r="B53" s="85"/>
      <c r="C53" s="107">
        <v>300</v>
      </c>
      <c r="D53" s="103">
        <v>3</v>
      </c>
      <c r="E53" s="103">
        <v>200</v>
      </c>
      <c r="F53" s="103"/>
      <c r="G53" s="105">
        <f>C53*D53*E53</f>
        <v>180000</v>
      </c>
      <c r="H53" s="2"/>
    </row>
    <row r="54" spans="1:8" ht="14.25" thickBot="1">
      <c r="A54" s="106" t="s">
        <v>116</v>
      </c>
      <c r="B54" s="85"/>
      <c r="C54" s="107">
        <v>1000</v>
      </c>
      <c r="D54" s="103">
        <v>1</v>
      </c>
      <c r="E54" s="103">
        <v>50</v>
      </c>
      <c r="F54" s="103"/>
      <c r="G54" s="126">
        <f>C54*D54*E54</f>
        <v>50000</v>
      </c>
      <c r="H54" s="2"/>
    </row>
    <row r="55" spans="1:8" ht="14.25" thickBot="1">
      <c r="A55" s="2"/>
      <c r="B55" s="2"/>
      <c r="C55" s="23"/>
      <c r="D55" s="2"/>
      <c r="E55" s="20"/>
      <c r="F55" s="2"/>
      <c r="G55" s="125">
        <f>SUM(G52:G54)</f>
        <v>310000</v>
      </c>
      <c r="H55" s="2"/>
    </row>
    <row r="56" spans="1:8" ht="13.5">
      <c r="A56" s="2"/>
      <c r="B56" s="2"/>
      <c r="C56" s="23"/>
      <c r="D56" s="2"/>
      <c r="E56" s="20"/>
      <c r="F56" s="2"/>
      <c r="G56" s="21"/>
      <c r="H56" s="2"/>
    </row>
    <row r="57" spans="1:8" ht="13.5">
      <c r="A57" s="84" t="s">
        <v>117</v>
      </c>
      <c r="B57" s="2"/>
      <c r="C57" s="23"/>
      <c r="D57" s="2"/>
      <c r="E57" s="20"/>
      <c r="F57" s="2"/>
      <c r="G57" s="21"/>
      <c r="H57" s="2"/>
    </row>
    <row r="58" spans="1:8" ht="14.25" thickBot="1">
      <c r="A58" s="2"/>
      <c r="B58" s="2"/>
      <c r="C58" s="107" t="s">
        <v>119</v>
      </c>
      <c r="D58" s="103" t="s">
        <v>110</v>
      </c>
      <c r="E58" s="103"/>
      <c r="F58" s="103"/>
      <c r="G58" s="126"/>
      <c r="H58" s="2"/>
    </row>
    <row r="59" spans="1:8" ht="14.25" thickBot="1">
      <c r="A59" s="106" t="s">
        <v>118</v>
      </c>
      <c r="B59" s="85"/>
      <c r="C59" s="107">
        <v>30000</v>
      </c>
      <c r="D59" s="103">
        <v>30</v>
      </c>
      <c r="E59" s="103"/>
      <c r="F59" s="127"/>
      <c r="G59" s="125">
        <f>C59*D59</f>
        <v>900000</v>
      </c>
      <c r="H59" s="2" t="s">
        <v>130</v>
      </c>
    </row>
    <row r="60" spans="1:8" ht="14.25" thickBot="1">
      <c r="A60" s="2"/>
      <c r="B60" s="2"/>
      <c r="C60" s="23"/>
      <c r="D60" s="23"/>
      <c r="E60" s="20"/>
      <c r="F60" s="21"/>
      <c r="G60" s="21"/>
      <c r="H60" s="5">
        <f>D32+G55+G59</f>
        <v>3483500</v>
      </c>
    </row>
    <row r="61" spans="1:7" ht="14.25" thickBot="1">
      <c r="A61" s="2"/>
      <c r="B61" s="2"/>
      <c r="C61" s="2"/>
      <c r="D61" s="2"/>
      <c r="E61" s="128" t="s">
        <v>34</v>
      </c>
      <c r="F61" s="129"/>
      <c r="G61" s="130">
        <f>SUM(G21+D32+G39+G47+G55+G59)</f>
        <v>25716000</v>
      </c>
    </row>
  </sheetData>
  <mergeCells count="19">
    <mergeCell ref="A5:C7"/>
    <mergeCell ref="D5:G5"/>
    <mergeCell ref="A8:C8"/>
    <mergeCell ref="A9:A14"/>
    <mergeCell ref="B9:C9"/>
    <mergeCell ref="B10:C10"/>
    <mergeCell ref="B11:B12"/>
    <mergeCell ref="B13:B14"/>
    <mergeCell ref="A15:C15"/>
    <mergeCell ref="A16:A17"/>
    <mergeCell ref="B16:C16"/>
    <mergeCell ref="B17:C17"/>
    <mergeCell ref="A21:F21"/>
    <mergeCell ref="A32:C32"/>
    <mergeCell ref="A39:B39"/>
    <mergeCell ref="A18:C18"/>
    <mergeCell ref="A19:A20"/>
    <mergeCell ref="B19:C19"/>
    <mergeCell ref="B20:C20"/>
  </mergeCells>
  <printOptions/>
  <pageMargins left="0.75" right="0.75" top="1" bottom="1" header="0.512" footer="0.512"/>
  <pageSetup orientation="landscape" paperSize="9" scale="58" r:id="rId1"/>
  <headerFooter alignWithMargins="0">
    <oddHeader>&amp;R&amp;"ＭＳ 明朝,標準"&amp;10子育て支援プラザ収入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IWAMARU</dc:creator>
  <cp:keywords/>
  <dc:description/>
  <cp:lastModifiedBy>古野陽一</cp:lastModifiedBy>
  <cp:lastPrinted>2005-09-02T20:54:23Z</cp:lastPrinted>
  <dcterms:created xsi:type="dcterms:W3CDTF">2005-06-01T02:56:16Z</dcterms:created>
  <dcterms:modified xsi:type="dcterms:W3CDTF">2005-09-02T20:55:23Z</dcterms:modified>
  <cp:category/>
  <cp:version/>
  <cp:contentType/>
  <cp:contentStatus/>
</cp:coreProperties>
</file>